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on &amp; off current year" sheetId="1" r:id="rId1"/>
    <sheet name="off &amp; on campus budget rel" sheetId="2" r:id="rId2"/>
  </sheets>
  <definedNames/>
  <calcPr fullCalcOnLoad="1"/>
</workbook>
</file>

<file path=xl/sharedStrings.xml><?xml version="1.0" encoding="utf-8"?>
<sst xmlns="http://schemas.openxmlformats.org/spreadsheetml/2006/main" count="1699" uniqueCount="174">
  <si>
    <t xml:space="preserve"> </t>
  </si>
  <si>
    <t xml:space="preserve"> Moved from Sci</t>
  </si>
  <si>
    <t xml:space="preserve"> OFF  CAMPUS BUDGET RELATED STUDENT CREDIT HOURS</t>
  </si>
  <si>
    <t xml:space="preserve"> ON  CAMPUS BUDGET RELATED STUDENT CREDIT HOURS</t>
  </si>
  <si>
    <t xml:space="preserve"> ON &amp; OFF CAMPUS BUDGET RELATED AND SELF SUPPORTING STUDENT CREDIT HOURS</t>
  </si>
  <si>
    <t xml:space="preserve"> ON &amp; OFF CAMPUS BUDGET RELATED STUDENT CREDIT HOURS</t>
  </si>
  <si>
    <t xml:space="preserve"> ON &amp; OFF CAMPUS SELF SUPPORTING STUDENT CREDIT HOURS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</si>
  <si>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</si>
  <si>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</si>
  <si>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</si>
  <si>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</si>
  <si>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</si>
  <si>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</si>
  <si>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</si>
  <si>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</si>
  <si>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</si>
  <si>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</si>
  <si>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</si>
  <si>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</si>
  <si>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Accounting</t>
  </si>
  <si>
    <t>Aerospace Studies</t>
  </si>
  <si>
    <t>American Sign Language</t>
  </si>
  <si>
    <t>Anthropology</t>
  </si>
  <si>
    <t>Arabic</t>
  </si>
  <si>
    <t>ARTS &amp; HUMANITIES COLLEGE</t>
  </si>
  <si>
    <t>Athletic Training</t>
  </si>
  <si>
    <t>Athletics</t>
  </si>
  <si>
    <t>Automotive Service Technology</t>
  </si>
  <si>
    <t>Automotive Technology</t>
  </si>
  <si>
    <t>Botany</t>
  </si>
  <si>
    <t>Business Administration</t>
  </si>
  <si>
    <t>Chemistry</t>
  </si>
  <si>
    <t>Child and Family Studies</t>
  </si>
  <si>
    <t>Chinese</t>
  </si>
  <si>
    <t>Classics</t>
  </si>
  <si>
    <t>Clinical Laboratory Sciences</t>
  </si>
  <si>
    <t>COLLEGE OF APPLIED SCIENCE &amp; TECHNOLOGY</t>
  </si>
  <si>
    <t>COLLEGE OF ARTS &amp; HUMANITIES</t>
  </si>
  <si>
    <t>COLLEGE OF BUSINESS AND ECONOMICS</t>
  </si>
  <si>
    <t>COLLEGE OF EDUCATION</t>
  </si>
  <si>
    <t>COLLEGE OF HEALTH PROFESSIONS</t>
  </si>
  <si>
    <t>COLLEGE OF SCIENCE</t>
  </si>
  <si>
    <t>COLLEGE OF SOCIAL &amp; BEHAVIORAL SCIENCE</t>
  </si>
  <si>
    <t>College, Department, Program, Area</t>
  </si>
  <si>
    <t>Communication</t>
  </si>
  <si>
    <t>Community Service</t>
  </si>
  <si>
    <t>Computer and Design Graphics Technology</t>
  </si>
  <si>
    <t>Computer and Electronics Engineering Technology</t>
  </si>
  <si>
    <t>Computer Science</t>
  </si>
  <si>
    <t>Construction Management Technology</t>
  </si>
  <si>
    <t>Criminal Justice</t>
  </si>
  <si>
    <t>Dance</t>
  </si>
  <si>
    <t>Dental Hygiene</t>
  </si>
  <si>
    <t>Diagnostic Medical Sonography</t>
  </si>
  <si>
    <t>Economics</t>
  </si>
  <si>
    <t>Emergency Care &amp; Rescue</t>
  </si>
  <si>
    <t>English as a Second Language</t>
  </si>
  <si>
    <t>English as a Second Language - Remedial</t>
  </si>
  <si>
    <t>English Language &amp; Literature</t>
  </si>
  <si>
    <t>English Language &amp; Literature - Remedial</t>
  </si>
  <si>
    <t>Fall</t>
  </si>
  <si>
    <t>Finance</t>
  </si>
  <si>
    <t>Foreign Language</t>
  </si>
  <si>
    <t>French</t>
  </si>
  <si>
    <t>Geography</t>
  </si>
  <si>
    <t>Geosciences</t>
  </si>
  <si>
    <t>German</t>
  </si>
  <si>
    <t>Gerontology</t>
  </si>
  <si>
    <t>Greek</t>
  </si>
  <si>
    <t>Health Administrative Services</t>
  </si>
  <si>
    <t>Health Information Management</t>
  </si>
  <si>
    <t>Health Promotion</t>
  </si>
  <si>
    <t>Health Sciences</t>
  </si>
  <si>
    <t>Hebrew</t>
  </si>
  <si>
    <t>Hindi</t>
  </si>
  <si>
    <t>History</t>
  </si>
  <si>
    <t>Honors</t>
  </si>
  <si>
    <t>Information Systems &amp; Technologies</t>
  </si>
  <si>
    <t>Interior Design Technology</t>
  </si>
  <si>
    <t>Italian</t>
  </si>
  <si>
    <t>Japanese</t>
  </si>
  <si>
    <t>Latin</t>
  </si>
  <si>
    <t>Library Science</t>
  </si>
  <si>
    <t>Logistics &amp; Operations Management</t>
  </si>
  <si>
    <t>Management</t>
  </si>
  <si>
    <t>Manufacturing Engineering Technology</t>
  </si>
  <si>
    <t>Marketing</t>
  </si>
  <si>
    <t>Masters of Business Administration</t>
  </si>
  <si>
    <t>Masters of Criminal Justice</t>
  </si>
  <si>
    <t>Masters of Education</t>
  </si>
  <si>
    <t>Masters of Professional Accountancy</t>
  </si>
  <si>
    <t>Mathematics</t>
  </si>
  <si>
    <t>Mathematics - Remedial</t>
  </si>
  <si>
    <t>Mechanical Engineering Technology</t>
  </si>
  <si>
    <t>Medical Record Technology</t>
  </si>
  <si>
    <t>Microbiology</t>
  </si>
  <si>
    <t>Military Science</t>
  </si>
  <si>
    <t>Moved</t>
  </si>
  <si>
    <t>Moved from Arts &amp; Hum.</t>
  </si>
  <si>
    <t>Moved from Arts &amp; Humanities</t>
  </si>
  <si>
    <t>Moved from Sci</t>
  </si>
  <si>
    <t>Music</t>
  </si>
  <si>
    <t>Naval Science</t>
  </si>
  <si>
    <t>Nuclear Medicine</t>
  </si>
  <si>
    <t>Nursing - Associate</t>
  </si>
  <si>
    <t>Nursing - Baccalaureate</t>
  </si>
  <si>
    <t>Nursing - Contract - Davis ATC</t>
  </si>
  <si>
    <t>Nursing - Co-op - Southern Utah State U</t>
  </si>
  <si>
    <t>Nursing - Co-op - Utah State University</t>
  </si>
  <si>
    <t>Nursing - Outreach</t>
  </si>
  <si>
    <t>Nursing - Practical</t>
  </si>
  <si>
    <t>Nutrition Education</t>
  </si>
  <si>
    <t>OFF CAMPUS BUDGET RELATED &amp; SELF SUPPORTING STUDENT CREDIT HOURS</t>
  </si>
  <si>
    <t>OFF CAMPUS SELF SUPPORTING STUDENT CREDIT HOURS</t>
  </si>
  <si>
    <t>ON &amp; OFF  CAMPUS BUDGET RELATED STUDENT CREDIT HOURS</t>
  </si>
  <si>
    <t>ON &amp; OFF CAMPUS BUDGET RELATED &amp; SELF SUPPORTING STUDENT CREDIT HOURS</t>
  </si>
  <si>
    <t>ON &amp; OFF CAMPUS SELF SUPPORTING STUDENT CREDIT HOURS</t>
  </si>
  <si>
    <t>ON CAMPUS BUDGET RELATED &amp; SELF SUPPORTING STUDENT CREDIT HOURS</t>
  </si>
  <si>
    <t>ON CAMPUS SELF SUPPORTING STUDENT CREDIT HOURS</t>
  </si>
  <si>
    <t>OTHER INSTRUCTION</t>
  </si>
  <si>
    <t>Philosophy</t>
  </si>
  <si>
    <t>Physical Education</t>
  </si>
  <si>
    <t>Physics</t>
  </si>
  <si>
    <t>Political Science</t>
  </si>
  <si>
    <t>Portuguese</t>
  </si>
  <si>
    <t>Pre Engineering</t>
  </si>
  <si>
    <t>Psychology</t>
  </si>
  <si>
    <t>Q&amp;S</t>
  </si>
  <si>
    <t>Quantitative Analysis</t>
  </si>
  <si>
    <t>Quarter</t>
  </si>
  <si>
    <t>Radiation Therapy</t>
  </si>
  <si>
    <t>Radiography</t>
  </si>
  <si>
    <t>Recreation</t>
  </si>
  <si>
    <t>Respiratory Therapy</t>
  </si>
  <si>
    <t>Russian</t>
  </si>
  <si>
    <t>Sales &amp; Merchandising</t>
  </si>
  <si>
    <t>Social Work</t>
  </si>
  <si>
    <t>Sociology</t>
  </si>
  <si>
    <t>Spanish</t>
  </si>
  <si>
    <t>Spring</t>
  </si>
  <si>
    <t>Summer</t>
  </si>
  <si>
    <t>Swahili</t>
  </si>
  <si>
    <t>TABLE 1</t>
  </si>
  <si>
    <t>TABLE 10</t>
  </si>
  <si>
    <t>TABLE 11</t>
  </si>
  <si>
    <t>TABLE 12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</si>
  <si>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</si>
  <si>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</si>
  <si>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</si>
  <si>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</si>
  <si>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</si>
  <si>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</si>
  <si>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</si>
  <si>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</si>
  <si>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Teacher Education</t>
  </si>
  <si>
    <t>Telecommunications &amp; Business Education</t>
  </si>
  <si>
    <t>Theatre</t>
  </si>
  <si>
    <t>Total</t>
  </si>
  <si>
    <t>UNIVERSITY TOTAL</t>
  </si>
  <si>
    <t>Visual Art</t>
  </si>
  <si>
    <t>Visual Arts</t>
  </si>
  <si>
    <t>Women's Studies</t>
  </si>
  <si>
    <t>Zoology</t>
  </si>
  <si>
    <t>2003-04</t>
  </si>
  <si>
    <t>2004-05</t>
  </si>
  <si>
    <t>2005-06</t>
  </si>
  <si>
    <t>2006-07</t>
  </si>
  <si>
    <t>Masters of English</t>
  </si>
  <si>
    <t>Masters of Health Administrative Services</t>
  </si>
  <si>
    <t>Masters of Administrative Services</t>
  </si>
  <si>
    <t>Nursing</t>
  </si>
  <si>
    <t>2007-08</t>
  </si>
  <si>
    <t>ANNUALIZED YEARS CONVERTED TO SEMESTERS, 2000-2001 THROUGH 2007-2008</t>
  </si>
  <si>
    <t>BY DEPARTMENT AND SEMESTER, 2007-2008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</si>
</sst>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2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 MT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7" fontId="0" fillId="2" borderId="0">
      <alignment/>
      <protection/>
    </xf>
    <xf numFmtId="5" fontId="0" fillId="2" borderId="0">
      <alignment/>
      <protection/>
    </xf>
    <xf numFmtId="0" fontId="0" fillId="2" borderId="0">
      <alignment/>
      <protection/>
    </xf>
    <xf numFmtId="0" fontId="12" fillId="0" borderId="0" applyNumberFormat="0" applyFill="0" applyBorder="0" applyAlignment="0" applyProtection="0"/>
    <xf numFmtId="2" fontId="0" fillId="2" borderId="0">
      <alignment/>
      <protection/>
    </xf>
    <xf numFmtId="0" fontId="13" fillId="5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" applyNumberFormat="0" applyAlignment="0" applyProtection="0"/>
    <xf numFmtId="0" fontId="16" fillId="0" borderId="4" applyNumberFormat="0" applyFill="0" applyAlignment="0" applyProtection="0"/>
    <xf numFmtId="0" fontId="17" fillId="23" borderId="0" applyNumberFormat="0" applyBorder="0" applyAlignment="0" applyProtection="0"/>
    <xf numFmtId="0" fontId="0" fillId="24" borderId="5" applyNumberFormat="0" applyFont="0" applyAlignment="0" applyProtection="0"/>
    <xf numFmtId="0" fontId="18" fillId="21" borderId="6" applyNumberFormat="0" applyAlignment="0" applyProtection="0"/>
    <xf numFmtId="10" fontId="0" fillId="2" borderId="0">
      <alignment/>
      <protection/>
    </xf>
    <xf numFmtId="0" fontId="19" fillId="0" borderId="0" applyNumberFormat="0" applyFill="0" applyBorder="0" applyAlignment="0" applyProtection="0"/>
    <xf numFmtId="0" fontId="0" fillId="2" borderId="7">
      <alignment/>
      <protection/>
    </xf>
    <xf numFmtId="0" fontId="20" fillId="0" borderId="0" applyNumberFormat="0" applyFill="0" applyBorder="0" applyAlignment="0" applyProtection="0"/>
  </cellStyleXfs>
  <cellXfs count="74"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Continuous"/>
    </xf>
    <xf numFmtId="0" fontId="3" fillId="25" borderId="8" xfId="0" applyFont="1" applyFill="1" applyBorder="1" applyAlignment="1">
      <alignment/>
    </xf>
    <xf numFmtId="0" fontId="3" fillId="25" borderId="9" xfId="0" applyFont="1" applyFill="1" applyBorder="1" applyAlignment="1">
      <alignment/>
    </xf>
    <xf numFmtId="3" fontId="3" fillId="2" borderId="0" xfId="43" applyFont="1">
      <alignment/>
      <protection/>
    </xf>
    <xf numFmtId="3" fontId="3" fillId="2" borderId="0" xfId="43" applyFont="1" applyAlignment="1">
      <alignment horizontal="centerContinuous"/>
      <protection/>
    </xf>
    <xf numFmtId="3" fontId="3" fillId="25" borderId="10" xfId="43" applyFont="1" applyFill="1" applyBorder="1">
      <alignment/>
      <protection/>
    </xf>
    <xf numFmtId="3" fontId="3" fillId="25" borderId="11" xfId="43" applyFont="1" applyFill="1" applyBorder="1" applyAlignment="1">
      <alignment horizontal="right"/>
      <protection/>
    </xf>
    <xf numFmtId="3" fontId="3" fillId="25" borderId="12" xfId="43" applyFont="1" applyFill="1" applyBorder="1">
      <alignment/>
      <protection/>
    </xf>
    <xf numFmtId="3" fontId="3" fillId="25" borderId="13" xfId="43" applyFont="1" applyFill="1" applyBorder="1" applyAlignment="1">
      <alignment horizontal="right"/>
      <protection/>
    </xf>
    <xf numFmtId="3" fontId="0" fillId="2" borderId="0" xfId="0" applyNumberFormat="1" applyFill="1" applyAlignment="1">
      <alignment/>
    </xf>
    <xf numFmtId="165" fontId="3" fillId="2" borderId="0" xfId="43" applyNumberFormat="1" applyFont="1">
      <alignment/>
      <protection/>
    </xf>
    <xf numFmtId="3" fontId="3" fillId="2" borderId="0" xfId="43" applyNumberFormat="1" applyFont="1">
      <alignment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0" fillId="0" borderId="0" xfId="43" applyFill="1" applyBorder="1">
      <alignment/>
      <protection/>
    </xf>
    <xf numFmtId="0" fontId="0" fillId="2" borderId="15" xfId="0" applyFill="1" applyBorder="1" applyAlignment="1">
      <alignment/>
    </xf>
    <xf numFmtId="0" fontId="4" fillId="2" borderId="0" xfId="0" applyFont="1" applyFill="1" applyAlignment="1">
      <alignment/>
    </xf>
    <xf numFmtId="0" fontId="4" fillId="2" borderId="15" xfId="0" applyFont="1" applyFill="1" applyBorder="1" applyAlignment="1">
      <alignment/>
    </xf>
    <xf numFmtId="0" fontId="0" fillId="2" borderId="0" xfId="0" applyFill="1" applyAlignment="1">
      <alignment horizontal="centerContinuous"/>
    </xf>
    <xf numFmtId="3" fontId="4" fillId="2" borderId="0" xfId="43" applyFont="1">
      <alignment/>
      <protection/>
    </xf>
    <xf numFmtId="0" fontId="3" fillId="26" borderId="0" xfId="0" applyFont="1" applyFill="1" applyBorder="1" applyAlignment="1">
      <alignment horizontal="centerContinuous"/>
    </xf>
    <xf numFmtId="0" fontId="4" fillId="26" borderId="0" xfId="0" applyFont="1" applyFill="1" applyBorder="1" applyAlignment="1">
      <alignment horizontal="centerContinuous"/>
    </xf>
    <xf numFmtId="3" fontId="3" fillId="26" borderId="0" xfId="0" applyNumberFormat="1" applyFont="1" applyFill="1" applyBorder="1" applyAlignment="1">
      <alignment horizontal="centerContinuous"/>
    </xf>
    <xf numFmtId="3" fontId="4" fillId="26" borderId="0" xfId="0" applyNumberFormat="1" applyFont="1" applyFill="1" applyBorder="1" applyAlignment="1">
      <alignment horizontal="centerContinuous"/>
    </xf>
    <xf numFmtId="0" fontId="0" fillId="26" borderId="0" xfId="0" applyFill="1" applyBorder="1" applyAlignment="1">
      <alignment horizontal="centerContinuous"/>
    </xf>
    <xf numFmtId="0" fontId="3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3" fontId="3" fillId="26" borderId="0" xfId="0" applyNumberFormat="1" applyFont="1" applyFill="1" applyBorder="1" applyAlignment="1">
      <alignment/>
    </xf>
    <xf numFmtId="3" fontId="4" fillId="26" borderId="0" xfId="0" applyNumberFormat="1" applyFont="1" applyFill="1" applyBorder="1" applyAlignment="1">
      <alignment/>
    </xf>
    <xf numFmtId="0" fontId="0" fillId="26" borderId="0" xfId="0" applyFill="1" applyBorder="1" applyAlignment="1">
      <alignment/>
    </xf>
    <xf numFmtId="0" fontId="3" fillId="26" borderId="16" xfId="0" applyFont="1" applyFill="1" applyBorder="1" applyAlignment="1">
      <alignment/>
    </xf>
    <xf numFmtId="0" fontId="4" fillId="26" borderId="15" xfId="0" applyFont="1" applyFill="1" applyBorder="1" applyAlignment="1">
      <alignment/>
    </xf>
    <xf numFmtId="3" fontId="3" fillId="26" borderId="15" xfId="0" applyNumberFormat="1" applyFont="1" applyFill="1" applyBorder="1" applyAlignment="1">
      <alignment/>
    </xf>
    <xf numFmtId="3" fontId="4" fillId="26" borderId="15" xfId="0" applyNumberFormat="1" applyFont="1" applyFill="1" applyBorder="1" applyAlignment="1">
      <alignment/>
    </xf>
    <xf numFmtId="3" fontId="4" fillId="26" borderId="17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0" fontId="4" fillId="26" borderId="14" xfId="0" applyFont="1" applyFill="1" applyBorder="1" applyAlignment="1">
      <alignment/>
    </xf>
    <xf numFmtId="3" fontId="4" fillId="26" borderId="14" xfId="0" applyNumberFormat="1" applyFont="1" applyFill="1" applyBorder="1" applyAlignment="1">
      <alignment/>
    </xf>
    <xf numFmtId="3" fontId="4" fillId="26" borderId="14" xfId="0" applyNumberFormat="1" applyFont="1" applyFill="1" applyBorder="1" applyAlignment="1">
      <alignment horizontal="right"/>
    </xf>
    <xf numFmtId="3" fontId="4" fillId="26" borderId="19" xfId="0" applyNumberFormat="1" applyFont="1" applyFill="1" applyBorder="1" applyAlignment="1">
      <alignment horizontal="right"/>
    </xf>
    <xf numFmtId="3" fontId="4" fillId="26" borderId="0" xfId="43" applyFont="1" applyFill="1" applyBorder="1">
      <alignment/>
      <protection/>
    </xf>
    <xf numFmtId="3" fontId="4" fillId="26" borderId="0" xfId="0" applyNumberFormat="1" applyFont="1" applyFill="1" applyBorder="1" applyAlignment="1">
      <alignment horizontal="right"/>
    </xf>
    <xf numFmtId="3" fontId="4" fillId="26" borderId="0" xfId="43" applyFont="1" applyFill="1" applyBorder="1" applyAlignment="1">
      <alignment horizontal="right"/>
      <protection/>
    </xf>
    <xf numFmtId="0" fontId="3" fillId="26" borderId="0" xfId="0" applyFont="1" applyFill="1" applyBorder="1" applyAlignment="1">
      <alignment horizontal="left"/>
    </xf>
    <xf numFmtId="3" fontId="3" fillId="26" borderId="0" xfId="43" applyFont="1" applyFill="1" applyBorder="1">
      <alignment/>
      <protection/>
    </xf>
    <xf numFmtId="3" fontId="4" fillId="2" borderId="0" xfId="43" applyFont="1" applyFill="1">
      <alignment/>
      <protection/>
    </xf>
    <xf numFmtId="3" fontId="4" fillId="26" borderId="0" xfId="43" applyFont="1" applyFill="1" applyBorder="1" applyAlignment="1">
      <alignment horizontal="centerContinuous"/>
      <protection/>
    </xf>
    <xf numFmtId="3" fontId="6" fillId="26" borderId="0" xfId="43" applyFont="1" applyFill="1" applyBorder="1">
      <alignment/>
      <protection/>
    </xf>
    <xf numFmtId="3" fontId="5" fillId="26" borderId="0" xfId="43" applyFont="1" applyFill="1" applyBorder="1" applyAlignment="1">
      <alignment horizontal="right"/>
      <protection/>
    </xf>
    <xf numFmtId="3" fontId="5" fillId="26" borderId="0" xfId="43" applyFont="1" applyFill="1" applyBorder="1">
      <alignment/>
      <protection/>
    </xf>
    <xf numFmtId="3" fontId="4" fillId="26" borderId="14" xfId="0" applyNumberFormat="1" applyFont="1" applyFill="1" applyBorder="1" applyAlignment="1">
      <alignment horizontal="right"/>
    </xf>
    <xf numFmtId="3" fontId="3" fillId="26" borderId="0" xfId="43" applyFont="1" applyFill="1" applyBorder="1" applyAlignment="1">
      <alignment horizontal="right"/>
      <protection/>
    </xf>
    <xf numFmtId="3" fontId="5" fillId="26" borderId="0" xfId="43" applyFont="1" applyFill="1" applyBorder="1" applyAlignment="1">
      <alignment horizontal="centerContinuous"/>
      <protection/>
    </xf>
    <xf numFmtId="0" fontId="3" fillId="2" borderId="0" xfId="0" applyFont="1" applyFill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3" fontId="3" fillId="26" borderId="0" xfId="0" applyNumberFormat="1" applyFont="1" applyFill="1" applyBorder="1" applyAlignment="1">
      <alignment/>
    </xf>
    <xf numFmtId="0" fontId="0" fillId="26" borderId="0" xfId="0" applyFill="1" applyBorder="1" applyAlignment="1">
      <alignment horizontal="center"/>
    </xf>
    <xf numFmtId="3" fontId="4" fillId="26" borderId="0" xfId="0" applyNumberFormat="1" applyFont="1" applyFill="1" applyBorder="1" applyAlignment="1">
      <alignment/>
    </xf>
    <xf numFmtId="0" fontId="0" fillId="26" borderId="0" xfId="0" applyFill="1" applyBorder="1" applyAlignment="1">
      <alignment/>
    </xf>
    <xf numFmtId="0" fontId="4" fillId="26" borderId="0" xfId="0" applyFont="1" applyFill="1" applyBorder="1" applyAlignment="1">
      <alignment horizontal="center"/>
    </xf>
    <xf numFmtId="3" fontId="3" fillId="26" borderId="0" xfId="0" applyNumberFormat="1" applyFont="1" applyFill="1" applyBorder="1" applyAlignment="1">
      <alignment horizontal="center"/>
    </xf>
    <xf numFmtId="3" fontId="4" fillId="26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2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6.28125" style="1" bestFit="1" customWidth="1"/>
    <col min="2" max="5" width="12.7109375" style="5" customWidth="1"/>
  </cols>
  <sheetData>
    <row r="1" spans="1:5" ht="9.75" customHeight="1">
      <c r="A1" s="64" t="s">
        <v>142</v>
      </c>
      <c r="B1" s="64"/>
      <c r="C1" s="64"/>
      <c r="D1" s="64"/>
      <c r="E1" s="64"/>
    </row>
    <row r="2" spans="1:5" ht="9.75" customHeight="1">
      <c r="A2" s="2"/>
      <c r="B2" s="6"/>
      <c r="C2" s="6"/>
      <c r="D2" s="6"/>
      <c r="E2" s="6"/>
    </row>
    <row r="3" spans="1:5" ht="9.75" customHeight="1">
      <c r="A3" s="2" t="s">
        <v>3</v>
      </c>
      <c r="B3" s="6"/>
      <c r="C3" s="6"/>
      <c r="D3" s="6"/>
      <c r="E3" s="6"/>
    </row>
    <row r="4" spans="1:5" ht="9.75" customHeight="1">
      <c r="A4" s="2" t="s">
        <v>173</v>
      </c>
      <c r="B4" s="6"/>
      <c r="C4" s="6"/>
      <c r="D4" s="6"/>
      <c r="E4" s="6"/>
    </row>
    <row r="5" ht="9.75" customHeight="1"/>
    <row r="6" spans="1:5" ht="9.75" customHeight="1">
      <c r="A6" s="3"/>
      <c r="B6" s="7"/>
      <c r="C6" s="7"/>
      <c r="D6" s="7"/>
      <c r="E6" s="9"/>
    </row>
    <row r="7" spans="1:5" ht="9.75" customHeight="1">
      <c r="A7" s="4" t="s">
        <v>43</v>
      </c>
      <c r="B7" s="8" t="s">
        <v>140</v>
      </c>
      <c r="C7" s="8" t="s">
        <v>60</v>
      </c>
      <c r="D7" s="8" t="s">
        <v>139</v>
      </c>
      <c r="E7" s="10" t="s">
        <v>157</v>
      </c>
    </row>
    <row r="8" ht="9.75" customHeight="1"/>
    <row r="9" spans="1:8" ht="9.75" customHeight="1">
      <c r="A9" s="1" t="s">
        <v>27</v>
      </c>
      <c r="B9" s="5">
        <v>106</v>
      </c>
      <c r="C9" s="30"/>
      <c r="E9" s="5">
        <f aca="true" t="shared" si="0" ref="E9:E20">SUM(B9:D9)</f>
        <v>106</v>
      </c>
      <c r="G9" s="22"/>
      <c r="H9" s="22"/>
    </row>
    <row r="10" spans="1:8" ht="9.75" customHeight="1">
      <c r="A10" s="1" t="s">
        <v>28</v>
      </c>
      <c r="B10" s="5">
        <v>45</v>
      </c>
      <c r="C10" s="30"/>
      <c r="E10" s="5">
        <f t="shared" si="0"/>
        <v>45</v>
      </c>
      <c r="G10" s="22"/>
      <c r="H10" s="22"/>
    </row>
    <row r="11" spans="1:8" ht="9.75" customHeight="1">
      <c r="A11" s="1" t="s">
        <v>46</v>
      </c>
      <c r="B11" s="5">
        <v>3</v>
      </c>
      <c r="C11" s="30"/>
      <c r="E11" s="5">
        <f t="shared" si="0"/>
        <v>3</v>
      </c>
      <c r="G11" s="22"/>
      <c r="H11" s="23"/>
    </row>
    <row r="12" spans="1:8" ht="9.75" customHeight="1">
      <c r="A12" s="1" t="s">
        <v>47</v>
      </c>
      <c r="B12" s="5">
        <v>0</v>
      </c>
      <c r="C12" s="30"/>
      <c r="E12" s="5">
        <f t="shared" si="0"/>
        <v>0</v>
      </c>
      <c r="G12" s="22"/>
      <c r="H12" s="22"/>
    </row>
    <row r="13" spans="1:8" ht="9.75" customHeight="1">
      <c r="A13" s="1" t="s">
        <v>48</v>
      </c>
      <c r="B13" s="5">
        <v>208</v>
      </c>
      <c r="E13" s="5">
        <f t="shared" si="0"/>
        <v>208</v>
      </c>
      <c r="G13" s="22"/>
      <c r="H13" s="22"/>
    </row>
    <row r="14" spans="1:8" ht="9.75" customHeight="1">
      <c r="A14" s="1" t="s">
        <v>49</v>
      </c>
      <c r="B14" s="5">
        <v>114</v>
      </c>
      <c r="C14" s="30"/>
      <c r="E14" s="5">
        <f t="shared" si="0"/>
        <v>114</v>
      </c>
      <c r="G14" s="22"/>
      <c r="H14" s="22"/>
    </row>
    <row r="15" spans="1:8" ht="9.75" customHeight="1">
      <c r="A15" s="1" t="s">
        <v>78</v>
      </c>
      <c r="B15" s="5">
        <v>3</v>
      </c>
      <c r="C15" s="30"/>
      <c r="E15" s="5">
        <f t="shared" si="0"/>
        <v>3</v>
      </c>
      <c r="G15" s="22"/>
      <c r="H15" s="22"/>
    </row>
    <row r="16" spans="1:8" ht="9.75" customHeight="1">
      <c r="A16" s="1" t="s">
        <v>85</v>
      </c>
      <c r="B16" s="5">
        <v>0</v>
      </c>
      <c r="C16" s="30"/>
      <c r="E16" s="5">
        <f t="shared" si="0"/>
        <v>0</v>
      </c>
      <c r="G16" s="22"/>
      <c r="H16" s="22"/>
    </row>
    <row r="17" spans="1:8" ht="9.75" customHeight="1">
      <c r="A17" s="1" t="s">
        <v>93</v>
      </c>
      <c r="B17" s="5">
        <v>0</v>
      </c>
      <c r="C17" s="30"/>
      <c r="E17" s="5">
        <f t="shared" si="0"/>
        <v>0</v>
      </c>
      <c r="G17" s="22"/>
      <c r="H17" s="22"/>
    </row>
    <row r="18" spans="1:8" ht="9.75" customHeight="1">
      <c r="A18" s="1" t="s">
        <v>125</v>
      </c>
      <c r="B18" s="5">
        <v>0</v>
      </c>
      <c r="C18" s="30"/>
      <c r="E18" s="5">
        <f t="shared" si="0"/>
        <v>0</v>
      </c>
      <c r="G18" s="22"/>
      <c r="H18" s="22"/>
    </row>
    <row r="19" spans="1:8" ht="9.75" customHeight="1">
      <c r="A19" s="1" t="s">
        <v>135</v>
      </c>
      <c r="B19" s="5">
        <v>108</v>
      </c>
      <c r="C19" s="30"/>
      <c r="E19" s="5">
        <f t="shared" si="0"/>
        <v>108</v>
      </c>
      <c r="G19" s="22"/>
      <c r="H19" s="22"/>
    </row>
    <row r="20" spans="1:8" ht="9.75" customHeight="1">
      <c r="A20" s="1" t="s">
        <v>155</v>
      </c>
      <c r="B20" s="5">
        <v>1237</v>
      </c>
      <c r="C20" s="30"/>
      <c r="E20" s="5">
        <f t="shared" si="0"/>
        <v>1237</v>
      </c>
      <c r="G20" s="22"/>
      <c r="H20" s="23"/>
    </row>
    <row r="21" spans="1:8" ht="9.75" customHeight="1">
      <c r="A21" s="1" t="s">
        <v>36</v>
      </c>
      <c r="B21" s="5">
        <f>SUM(B9:B20)</f>
        <v>1824</v>
      </c>
      <c r="C21" s="30">
        <f>SUM(C9:C20)</f>
        <v>0</v>
      </c>
      <c r="D21" s="5">
        <f>SUM(D9:D20)</f>
        <v>0</v>
      </c>
      <c r="E21" s="5">
        <f>SUM(E9:E20)</f>
        <v>1824</v>
      </c>
      <c r="G21" s="22"/>
      <c r="H21" s="23"/>
    </row>
    <row r="22" spans="3:8" ht="9.75" customHeight="1">
      <c r="C22" s="30"/>
      <c r="G22" s="22"/>
      <c r="H22" s="22"/>
    </row>
    <row r="23" spans="1:8" ht="9.75" customHeight="1">
      <c r="A23" s="1" t="s">
        <v>21</v>
      </c>
      <c r="B23" s="5">
        <v>64</v>
      </c>
      <c r="C23" s="30"/>
      <c r="E23" s="5">
        <f aca="true" t="shared" si="1" ref="E23:E50">SUM(B23:D23)</f>
        <v>64</v>
      </c>
      <c r="G23" s="22"/>
      <c r="H23" s="22"/>
    </row>
    <row r="24" spans="1:8" ht="9.75" customHeight="1">
      <c r="A24" s="1" t="s">
        <v>23</v>
      </c>
      <c r="B24" s="5">
        <v>0</v>
      </c>
      <c r="C24" s="30"/>
      <c r="E24" s="5">
        <f t="shared" si="1"/>
        <v>0</v>
      </c>
      <c r="G24" s="22"/>
      <c r="H24" s="22"/>
    </row>
    <row r="25" spans="1:8" ht="9.75" customHeight="1">
      <c r="A25" s="1" t="s">
        <v>33</v>
      </c>
      <c r="B25" s="5">
        <v>0</v>
      </c>
      <c r="C25" s="30"/>
      <c r="E25" s="5">
        <f t="shared" si="1"/>
        <v>0</v>
      </c>
      <c r="G25" s="22"/>
      <c r="H25" s="23"/>
    </row>
    <row r="26" spans="1:8" ht="9.75" customHeight="1">
      <c r="A26" s="1" t="s">
        <v>34</v>
      </c>
      <c r="B26" s="5">
        <v>0</v>
      </c>
      <c r="C26" s="30"/>
      <c r="E26" s="5">
        <f t="shared" si="1"/>
        <v>0</v>
      </c>
      <c r="G26" s="22"/>
      <c r="H26" s="22"/>
    </row>
    <row r="27" spans="1:8" ht="9.75" customHeight="1">
      <c r="A27" s="1" t="s">
        <v>44</v>
      </c>
      <c r="B27" s="5">
        <v>774</v>
      </c>
      <c r="C27" s="30"/>
      <c r="E27" s="5">
        <f t="shared" si="1"/>
        <v>774</v>
      </c>
      <c r="G27" s="22"/>
      <c r="H27" s="22"/>
    </row>
    <row r="28" spans="1:8" ht="9.75" customHeight="1">
      <c r="A28" s="1" t="s">
        <v>45</v>
      </c>
      <c r="B28" s="5">
        <v>0</v>
      </c>
      <c r="C28" s="30"/>
      <c r="E28" s="5">
        <f t="shared" si="1"/>
        <v>0</v>
      </c>
      <c r="G28" s="22"/>
      <c r="H28" s="22"/>
    </row>
    <row r="29" spans="1:8" ht="9.75" customHeight="1">
      <c r="A29" s="1" t="s">
        <v>51</v>
      </c>
      <c r="B29" s="5">
        <v>108</v>
      </c>
      <c r="C29" s="30"/>
      <c r="E29" s="5">
        <f t="shared" si="1"/>
        <v>108</v>
      </c>
      <c r="G29" s="22"/>
      <c r="H29" s="22"/>
    </row>
    <row r="30" spans="1:8" ht="9.75" customHeight="1">
      <c r="A30" s="1" t="s">
        <v>58</v>
      </c>
      <c r="B30" s="5">
        <v>1720</v>
      </c>
      <c r="C30" s="30"/>
      <c r="E30" s="5">
        <f t="shared" si="1"/>
        <v>1720</v>
      </c>
      <c r="G30" s="22"/>
      <c r="H30" s="22"/>
    </row>
    <row r="31" spans="1:8" ht="9.75" customHeight="1">
      <c r="A31" s="1" t="s">
        <v>59</v>
      </c>
      <c r="B31" s="5">
        <v>0</v>
      </c>
      <c r="C31" s="30"/>
      <c r="E31" s="5">
        <f t="shared" si="1"/>
        <v>0</v>
      </c>
      <c r="G31" s="22"/>
      <c r="H31" s="22"/>
    </row>
    <row r="32" spans="1:8" ht="9.75" customHeight="1">
      <c r="A32" s="1" t="s">
        <v>56</v>
      </c>
      <c r="B32" s="5">
        <v>360</v>
      </c>
      <c r="C32" s="30"/>
      <c r="E32" s="5">
        <f t="shared" si="1"/>
        <v>360</v>
      </c>
      <c r="G32" s="22"/>
      <c r="H32" s="23"/>
    </row>
    <row r="33" spans="1:8" ht="9.75" customHeight="1">
      <c r="A33" s="1" t="s">
        <v>57</v>
      </c>
      <c r="B33" s="5">
        <v>0</v>
      </c>
      <c r="C33" s="30"/>
      <c r="E33" s="5">
        <f t="shared" si="1"/>
        <v>0</v>
      </c>
      <c r="G33" s="22"/>
      <c r="H33" s="22"/>
    </row>
    <row r="34" spans="1:8" ht="9.75" customHeight="1">
      <c r="A34" s="1" t="s">
        <v>167</v>
      </c>
      <c r="B34" s="5">
        <v>158.5</v>
      </c>
      <c r="C34" s="30"/>
      <c r="E34" s="5">
        <f t="shared" si="1"/>
        <v>158.5</v>
      </c>
      <c r="G34" s="22"/>
      <c r="H34" s="22"/>
    </row>
    <row r="35" spans="1:8" ht="9.75" customHeight="1">
      <c r="A35" s="1" t="s">
        <v>62</v>
      </c>
      <c r="B35" s="5">
        <v>0</v>
      </c>
      <c r="C35" s="30"/>
      <c r="E35" s="5">
        <f t="shared" si="1"/>
        <v>0</v>
      </c>
      <c r="G35" s="22"/>
      <c r="H35" s="22"/>
    </row>
    <row r="36" spans="1:8" ht="9.75" customHeight="1">
      <c r="A36" s="1" t="s">
        <v>63</v>
      </c>
      <c r="B36" s="5">
        <v>0</v>
      </c>
      <c r="C36" s="30"/>
      <c r="E36" s="5">
        <f t="shared" si="1"/>
        <v>0</v>
      </c>
      <c r="G36" s="22"/>
      <c r="H36" s="22"/>
    </row>
    <row r="37" spans="1:8" ht="9.75" customHeight="1">
      <c r="A37" s="1" t="s">
        <v>66</v>
      </c>
      <c r="B37" s="5">
        <v>39</v>
      </c>
      <c r="C37" s="30"/>
      <c r="E37" s="5">
        <f t="shared" si="1"/>
        <v>39</v>
      </c>
      <c r="G37" s="22"/>
      <c r="H37" s="22"/>
    </row>
    <row r="38" spans="1:8" ht="9.75" customHeight="1">
      <c r="A38" s="1" t="s">
        <v>68</v>
      </c>
      <c r="B38" s="5">
        <v>0</v>
      </c>
      <c r="C38" s="30"/>
      <c r="E38" s="5">
        <f t="shared" si="1"/>
        <v>0</v>
      </c>
      <c r="G38" s="22"/>
      <c r="H38" s="22"/>
    </row>
    <row r="39" spans="1:8" ht="9.75" customHeight="1">
      <c r="A39" s="1" t="s">
        <v>73</v>
      </c>
      <c r="B39" s="5">
        <v>0</v>
      </c>
      <c r="C39" s="30"/>
      <c r="E39" s="5">
        <f t="shared" si="1"/>
        <v>0</v>
      </c>
      <c r="G39" s="22"/>
      <c r="H39" s="22"/>
    </row>
    <row r="40" spans="1:8" ht="9.75" customHeight="1">
      <c r="A40" s="1" t="s">
        <v>74</v>
      </c>
      <c r="B40" s="5">
        <v>0</v>
      </c>
      <c r="C40" s="30"/>
      <c r="E40" s="5">
        <f t="shared" si="1"/>
        <v>0</v>
      </c>
      <c r="G40" s="22"/>
      <c r="H40" s="22"/>
    </row>
    <row r="41" spans="1:8" ht="9.75" customHeight="1">
      <c r="A41" s="1" t="s">
        <v>79</v>
      </c>
      <c r="B41" s="5">
        <v>0</v>
      </c>
      <c r="C41" s="30"/>
      <c r="E41" s="5">
        <f t="shared" si="1"/>
        <v>0</v>
      </c>
      <c r="G41" s="22"/>
      <c r="H41" s="22"/>
    </row>
    <row r="42" spans="1:8" ht="9.75" customHeight="1">
      <c r="A42" s="1" t="s">
        <v>80</v>
      </c>
      <c r="B42" s="5">
        <v>0</v>
      </c>
      <c r="C42" s="30"/>
      <c r="E42" s="5">
        <f t="shared" si="1"/>
        <v>0</v>
      </c>
      <c r="G42" s="22"/>
      <c r="H42" s="22"/>
    </row>
    <row r="43" spans="1:8" ht="9.75" customHeight="1">
      <c r="A43" s="1" t="s">
        <v>81</v>
      </c>
      <c r="B43" s="5">
        <v>0</v>
      </c>
      <c r="C43" s="30"/>
      <c r="E43" s="5">
        <f t="shared" si="1"/>
        <v>0</v>
      </c>
      <c r="G43" s="22"/>
      <c r="H43" s="22"/>
    </row>
    <row r="44" spans="1:8" ht="9.75" customHeight="1">
      <c r="A44" s="1" t="s">
        <v>101</v>
      </c>
      <c r="B44" s="5">
        <v>143</v>
      </c>
      <c r="C44" s="30"/>
      <c r="E44" s="5">
        <f t="shared" si="1"/>
        <v>143</v>
      </c>
      <c r="G44" s="22"/>
      <c r="H44" s="22"/>
    </row>
    <row r="45" spans="1:8" ht="9.75" customHeight="1">
      <c r="A45" s="1" t="s">
        <v>124</v>
      </c>
      <c r="B45" s="5">
        <v>0</v>
      </c>
      <c r="C45" s="30"/>
      <c r="E45" s="5">
        <f t="shared" si="1"/>
        <v>0</v>
      </c>
      <c r="G45" s="22"/>
      <c r="H45" s="23"/>
    </row>
    <row r="46" spans="1:8" ht="9.75" customHeight="1">
      <c r="A46" s="1" t="s">
        <v>134</v>
      </c>
      <c r="B46" s="5">
        <v>0</v>
      </c>
      <c r="C46" s="30"/>
      <c r="E46" s="5">
        <f t="shared" si="1"/>
        <v>0</v>
      </c>
      <c r="G46" s="22"/>
      <c r="H46" s="22"/>
    </row>
    <row r="47" spans="1:8" ht="9.75" customHeight="1">
      <c r="A47" s="1" t="s">
        <v>138</v>
      </c>
      <c r="B47" s="5">
        <v>237</v>
      </c>
      <c r="C47" s="30"/>
      <c r="E47" s="5">
        <f t="shared" si="1"/>
        <v>237</v>
      </c>
      <c r="G47" s="22"/>
      <c r="H47" s="23"/>
    </row>
    <row r="48" spans="1:8" ht="9.75" customHeight="1">
      <c r="A48" s="1" t="s">
        <v>141</v>
      </c>
      <c r="B48" s="5">
        <v>0</v>
      </c>
      <c r="C48" s="30"/>
      <c r="E48" s="5">
        <f t="shared" si="1"/>
        <v>0</v>
      </c>
      <c r="G48" s="22"/>
      <c r="H48" s="22"/>
    </row>
    <row r="49" spans="1:8" ht="9.75" customHeight="1">
      <c r="A49" s="1" t="s">
        <v>156</v>
      </c>
      <c r="B49" s="5">
        <v>156</v>
      </c>
      <c r="C49" s="30"/>
      <c r="E49" s="5">
        <f t="shared" si="1"/>
        <v>156</v>
      </c>
      <c r="G49" s="22"/>
      <c r="H49" s="22"/>
    </row>
    <row r="50" spans="1:8" ht="9.75" customHeight="1">
      <c r="A50" s="1" t="s">
        <v>160</v>
      </c>
      <c r="B50" s="5">
        <v>365</v>
      </c>
      <c r="C50" s="30"/>
      <c r="E50" s="5">
        <f t="shared" si="1"/>
        <v>365</v>
      </c>
      <c r="G50" s="22"/>
      <c r="H50" s="22"/>
    </row>
    <row r="51" spans="1:8" ht="9.75" customHeight="1">
      <c r="A51" s="1" t="s">
        <v>37</v>
      </c>
      <c r="B51" s="5">
        <f>SUM(B23:B50)</f>
        <v>4124.5</v>
      </c>
      <c r="C51" s="30">
        <f>SUM(C23:C50)</f>
        <v>0</v>
      </c>
      <c r="D51" s="5">
        <f>SUM(D23:D50)</f>
        <v>0</v>
      </c>
      <c r="E51" s="5">
        <f>SUM(E23:E50)</f>
        <v>4124.5</v>
      </c>
      <c r="G51" s="22"/>
      <c r="H51" s="22"/>
    </row>
    <row r="52" spans="3:8" ht="9.75" customHeight="1">
      <c r="C52" s="30"/>
      <c r="G52" s="22"/>
      <c r="H52" s="23"/>
    </row>
    <row r="53" spans="1:8" ht="9.75" customHeight="1">
      <c r="A53" s="1" t="s">
        <v>19</v>
      </c>
      <c r="B53" s="5">
        <v>606</v>
      </c>
      <c r="C53" s="30"/>
      <c r="E53" s="5">
        <f aca="true" t="shared" si="2" ref="E53:E63">SUM(B53:D53)</f>
        <v>606</v>
      </c>
      <c r="G53" s="22"/>
      <c r="H53" s="22"/>
    </row>
    <row r="54" spans="1:8" ht="9.75" customHeight="1">
      <c r="A54" s="1" t="s">
        <v>30</v>
      </c>
      <c r="B54" s="5">
        <f>75+3</f>
        <v>78</v>
      </c>
      <c r="C54" s="30"/>
      <c r="E54" s="5">
        <f t="shared" si="2"/>
        <v>78</v>
      </c>
      <c r="G54" s="22"/>
      <c r="H54" s="22"/>
    </row>
    <row r="55" spans="1:8" ht="9.75" customHeight="1">
      <c r="A55" s="1" t="s">
        <v>54</v>
      </c>
      <c r="B55" s="5">
        <f>276</f>
        <v>276</v>
      </c>
      <c r="C55" s="30"/>
      <c r="E55" s="5">
        <f t="shared" si="2"/>
        <v>276</v>
      </c>
      <c r="G55" s="22"/>
      <c r="H55" s="22"/>
    </row>
    <row r="56" spans="1:8" ht="9.75" customHeight="1">
      <c r="A56" s="1" t="s">
        <v>61</v>
      </c>
      <c r="B56" s="5">
        <v>210</v>
      </c>
      <c r="E56" s="5">
        <f t="shared" si="2"/>
        <v>210</v>
      </c>
      <c r="G56" s="22"/>
      <c r="H56" s="22"/>
    </row>
    <row r="57" spans="1:8" ht="9.75" customHeight="1">
      <c r="A57" s="1" t="s">
        <v>77</v>
      </c>
      <c r="B57" s="5">
        <v>0</v>
      </c>
      <c r="C57" s="30"/>
      <c r="E57" s="5">
        <f t="shared" si="2"/>
        <v>0</v>
      </c>
      <c r="G57" s="22"/>
      <c r="H57" s="22"/>
    </row>
    <row r="58" spans="1:8" ht="9.75" customHeight="1">
      <c r="A58" s="1" t="s">
        <v>83</v>
      </c>
      <c r="B58" s="5">
        <v>0</v>
      </c>
      <c r="C58" s="30"/>
      <c r="E58" s="5">
        <f t="shared" si="2"/>
        <v>0</v>
      </c>
      <c r="G58" s="22"/>
      <c r="H58" s="22"/>
    </row>
    <row r="59" spans="1:8" ht="9.75" customHeight="1">
      <c r="A59" s="1" t="s">
        <v>84</v>
      </c>
      <c r="B59" s="5">
        <v>96</v>
      </c>
      <c r="C59" s="30"/>
      <c r="E59" s="5">
        <f t="shared" si="2"/>
        <v>96</v>
      </c>
      <c r="G59" s="22"/>
      <c r="H59" s="22"/>
    </row>
    <row r="60" spans="1:8" ht="9.75" customHeight="1">
      <c r="A60" s="1" t="s">
        <v>86</v>
      </c>
      <c r="B60" s="5">
        <v>42</v>
      </c>
      <c r="C60" s="30"/>
      <c r="E60" s="5">
        <f t="shared" si="2"/>
        <v>42</v>
      </c>
      <c r="G60" s="22"/>
      <c r="H60" s="22"/>
    </row>
    <row r="61" spans="1:8" ht="9.75" customHeight="1">
      <c r="A61" s="1" t="s">
        <v>87</v>
      </c>
      <c r="B61" s="5">
        <v>453</v>
      </c>
      <c r="C61" s="30"/>
      <c r="E61" s="5">
        <f t="shared" si="2"/>
        <v>453</v>
      </c>
      <c r="G61" s="22"/>
      <c r="H61" s="22"/>
    </row>
    <row r="62" spans="1:8" ht="9.75" customHeight="1">
      <c r="A62" s="1" t="s">
        <v>90</v>
      </c>
      <c r="B62" s="5">
        <v>150</v>
      </c>
      <c r="C62" s="30"/>
      <c r="E62" s="5">
        <f t="shared" si="2"/>
        <v>150</v>
      </c>
      <c r="G62" s="22"/>
      <c r="H62" s="22"/>
    </row>
    <row r="63" spans="1:8" ht="9.75" customHeight="1">
      <c r="A63" s="1" t="s">
        <v>128</v>
      </c>
      <c r="B63" s="5">
        <v>462</v>
      </c>
      <c r="C63" s="30"/>
      <c r="E63" s="5">
        <f t="shared" si="2"/>
        <v>462</v>
      </c>
      <c r="G63" s="22"/>
      <c r="H63" s="22"/>
    </row>
    <row r="64" spans="1:8" ht="9.75" customHeight="1">
      <c r="A64" s="1" t="s">
        <v>38</v>
      </c>
      <c r="B64" s="5">
        <f>SUM(B53:B63)</f>
        <v>2373</v>
      </c>
      <c r="C64" s="30">
        <f>SUM(C53:C63)</f>
        <v>0</v>
      </c>
      <c r="D64" s="5">
        <f>SUM(D53:D63)</f>
        <v>0</v>
      </c>
      <c r="E64" s="5">
        <f>SUM(E53:E63)</f>
        <v>2373</v>
      </c>
      <c r="G64" s="22"/>
      <c r="H64" s="22"/>
    </row>
    <row r="65" spans="3:8" ht="9.75" customHeight="1">
      <c r="C65" s="30"/>
      <c r="G65" s="22"/>
      <c r="H65" s="22"/>
    </row>
    <row r="66" spans="1:8" ht="9.75" customHeight="1">
      <c r="A66" s="1" t="s">
        <v>25</v>
      </c>
      <c r="B66" s="5">
        <v>16</v>
      </c>
      <c r="C66" s="30"/>
      <c r="E66" s="5">
        <f>SUM(B66:D66)</f>
        <v>16</v>
      </c>
      <c r="G66" s="22"/>
      <c r="H66" s="22"/>
    </row>
    <row r="67" spans="1:8" ht="9.75" customHeight="1">
      <c r="A67" s="1" t="s">
        <v>26</v>
      </c>
      <c r="B67" s="5">
        <v>0</v>
      </c>
      <c r="C67" s="30"/>
      <c r="E67" s="5">
        <f>SUM(B67:D67)</f>
        <v>0</v>
      </c>
      <c r="G67" s="22"/>
      <c r="H67" s="22"/>
    </row>
    <row r="68" spans="1:8" ht="9.75" customHeight="1">
      <c r="A68" s="1" t="s">
        <v>32</v>
      </c>
      <c r="B68" s="5">
        <v>231</v>
      </c>
      <c r="C68" s="30"/>
      <c r="E68" s="5">
        <f>SUM(B68:D68)</f>
        <v>231</v>
      </c>
      <c r="G68" s="22"/>
      <c r="H68" s="22"/>
    </row>
    <row r="69" spans="1:8" ht="9.75" customHeight="1">
      <c r="A69" s="1" t="s">
        <v>71</v>
      </c>
      <c r="B69" s="5">
        <v>183</v>
      </c>
      <c r="C69" s="30"/>
      <c r="E69" s="5">
        <f>SUM(B69:D69)</f>
        <v>183</v>
      </c>
      <c r="G69" s="22"/>
      <c r="H69" s="22"/>
    </row>
    <row r="70" spans="1:8" ht="9.75" customHeight="1">
      <c r="A70" s="64"/>
      <c r="B70" s="64"/>
      <c r="C70" s="64"/>
      <c r="D70" s="64"/>
      <c r="E70" s="64"/>
      <c r="G70" s="22"/>
      <c r="H70" s="23"/>
    </row>
    <row r="71" spans="1:8" ht="9.75" customHeight="1">
      <c r="A71" s="2"/>
      <c r="B71" s="6"/>
      <c r="C71" s="6"/>
      <c r="D71" s="6"/>
      <c r="E71" s="6"/>
      <c r="G71" s="22"/>
      <c r="H71" s="22"/>
    </row>
    <row r="72" spans="1:8" ht="9.75" customHeight="1">
      <c r="A72" s="2" t="s">
        <v>3</v>
      </c>
      <c r="B72" s="6"/>
      <c r="C72" s="6"/>
      <c r="D72" s="6"/>
      <c r="E72" s="6"/>
      <c r="G72" s="22"/>
      <c r="H72" s="23"/>
    </row>
    <row r="73" spans="1:8" ht="9.75" customHeight="1">
      <c r="A73" s="2" t="str">
        <f>+A4</f>
        <v>BY DEPARTMENT AND SEMESTER, 2007-2008</v>
      </c>
      <c r="B73" s="6"/>
      <c r="C73" s="6"/>
      <c r="D73" s="6"/>
      <c r="E73" s="6"/>
      <c r="G73" s="22"/>
      <c r="H73" s="22"/>
    </row>
    <row r="74" spans="7:8" ht="9.75" customHeight="1">
      <c r="G74" s="22"/>
      <c r="H74" s="22"/>
    </row>
    <row r="75" spans="1:8" ht="9.75" customHeight="1">
      <c r="A75" s="3"/>
      <c r="B75" s="7"/>
      <c r="C75" s="7"/>
      <c r="D75" s="7"/>
      <c r="E75" s="9"/>
      <c r="G75" s="22"/>
      <c r="H75" s="22"/>
    </row>
    <row r="76" spans="1:8" ht="9.75" customHeight="1">
      <c r="A76" s="4" t="s">
        <v>43</v>
      </c>
      <c r="B76" s="8" t="s">
        <v>140</v>
      </c>
      <c r="C76" s="8" t="s">
        <v>60</v>
      </c>
      <c r="D76" s="8" t="s">
        <v>139</v>
      </c>
      <c r="E76" s="10" t="s">
        <v>157</v>
      </c>
      <c r="G76" s="22"/>
      <c r="H76" s="22"/>
    </row>
    <row r="77" spans="7:8" ht="9.75" customHeight="1">
      <c r="G77" s="22"/>
      <c r="H77" s="22"/>
    </row>
    <row r="78" spans="1:8" ht="9.75" customHeight="1">
      <c r="A78" s="1" t="s">
        <v>89</v>
      </c>
      <c r="B78" s="5">
        <v>494</v>
      </c>
      <c r="C78" s="30"/>
      <c r="E78" s="5">
        <f>SUM(B78:D78)</f>
        <v>494</v>
      </c>
      <c r="G78" s="22"/>
      <c r="H78" s="22"/>
    </row>
    <row r="79" spans="1:8" ht="9.75" customHeight="1">
      <c r="A79" s="1" t="s">
        <v>111</v>
      </c>
      <c r="B79" s="5">
        <v>219</v>
      </c>
      <c r="C79" s="30"/>
      <c r="E79" s="5">
        <f>SUM(B79:D79)</f>
        <v>219</v>
      </c>
      <c r="G79" s="22"/>
      <c r="H79" s="23"/>
    </row>
    <row r="80" spans="1:8" ht="9.75" customHeight="1">
      <c r="A80" s="1" t="s">
        <v>121</v>
      </c>
      <c r="B80" s="5">
        <f>146+240</f>
        <v>386</v>
      </c>
      <c r="C80" s="30"/>
      <c r="E80" s="5">
        <f>SUM(B80:D80)</f>
        <v>386</v>
      </c>
      <c r="G80" s="22"/>
      <c r="H80" s="23"/>
    </row>
    <row r="81" spans="1:8" ht="9.75" customHeight="1">
      <c r="A81" s="1" t="s">
        <v>132</v>
      </c>
      <c r="B81" s="5">
        <v>36</v>
      </c>
      <c r="C81" s="30"/>
      <c r="E81" s="5">
        <f>SUM(B81:D81)</f>
        <v>36</v>
      </c>
      <c r="G81" s="22"/>
      <c r="H81" s="22"/>
    </row>
    <row r="82" spans="1:8" ht="9.75" customHeight="1">
      <c r="A82" s="1" t="s">
        <v>154</v>
      </c>
      <c r="B82" s="5">
        <v>370</v>
      </c>
      <c r="C82" s="30"/>
      <c r="E82" s="5">
        <f>SUM(B82:D82)</f>
        <v>370</v>
      </c>
      <c r="G82" s="22"/>
      <c r="H82" s="22"/>
    </row>
    <row r="83" spans="1:8" ht="9.75" customHeight="1">
      <c r="A83" s="1" t="s">
        <v>39</v>
      </c>
      <c r="B83" s="5">
        <f>SUM(B66:B82)</f>
        <v>1935</v>
      </c>
      <c r="C83" s="30">
        <f>SUM(C66:C82)</f>
        <v>0</v>
      </c>
      <c r="D83" s="5">
        <f>SUM(D66:D82)</f>
        <v>0</v>
      </c>
      <c r="E83" s="5">
        <f>SUM(E66:E82)</f>
        <v>1935</v>
      </c>
      <c r="G83" s="22"/>
      <c r="H83" s="22"/>
    </row>
    <row r="84" ht="9.75" customHeight="1">
      <c r="C84" s="30"/>
    </row>
    <row r="85" spans="1:5" ht="9.75" customHeight="1">
      <c r="A85" s="1" t="s">
        <v>35</v>
      </c>
      <c r="B85" s="5">
        <v>123</v>
      </c>
      <c r="C85" s="30"/>
      <c r="E85" s="5">
        <f aca="true" t="shared" si="3" ref="E85:E105">SUM(B85:D85)</f>
        <v>123</v>
      </c>
    </row>
    <row r="86" spans="1:5" ht="9.75" customHeight="1">
      <c r="A86" s="1" t="s">
        <v>52</v>
      </c>
      <c r="B86" s="5">
        <v>0</v>
      </c>
      <c r="C86" s="30"/>
      <c r="E86" s="5">
        <f t="shared" si="3"/>
        <v>0</v>
      </c>
    </row>
    <row r="87" spans="1:5" ht="9.75" customHeight="1">
      <c r="A87" s="1" t="s">
        <v>53</v>
      </c>
      <c r="B87" s="5">
        <v>98</v>
      </c>
      <c r="C87" s="30"/>
      <c r="E87" s="5">
        <f t="shared" si="3"/>
        <v>98</v>
      </c>
    </row>
    <row r="88" spans="1:5" ht="9.75" customHeight="1">
      <c r="A88" s="1" t="s">
        <v>55</v>
      </c>
      <c r="B88" s="5">
        <v>18</v>
      </c>
      <c r="C88" s="30"/>
      <c r="E88" s="5">
        <f t="shared" si="3"/>
        <v>18</v>
      </c>
    </row>
    <row r="89" spans="1:5" ht="9.75" customHeight="1">
      <c r="A89" s="1" t="s">
        <v>69</v>
      </c>
      <c r="B89" s="5">
        <v>21</v>
      </c>
      <c r="C89" s="30"/>
      <c r="E89" s="5">
        <f t="shared" si="3"/>
        <v>21</v>
      </c>
    </row>
    <row r="90" spans="1:5" ht="9.75" customHeight="1">
      <c r="A90" s="1" t="s">
        <v>70</v>
      </c>
      <c r="B90" s="5">
        <v>0</v>
      </c>
      <c r="C90" s="30"/>
      <c r="E90" s="5">
        <f t="shared" si="3"/>
        <v>0</v>
      </c>
    </row>
    <row r="91" spans="1:5" ht="9.75" customHeight="1">
      <c r="A91" s="1" t="s">
        <v>72</v>
      </c>
      <c r="B91" s="5">
        <v>308</v>
      </c>
      <c r="C91" s="30"/>
      <c r="E91" s="5">
        <f t="shared" si="3"/>
        <v>308</v>
      </c>
    </row>
    <row r="92" spans="1:5" ht="9.75" customHeight="1">
      <c r="A92" s="1" t="s">
        <v>168</v>
      </c>
      <c r="B92" s="5">
        <v>0</v>
      </c>
      <c r="C92" s="30"/>
      <c r="E92" s="5">
        <f t="shared" si="3"/>
        <v>0</v>
      </c>
    </row>
    <row r="93" spans="1:5" ht="9.75" customHeight="1">
      <c r="A93" s="1" t="s">
        <v>94</v>
      </c>
      <c r="B93" s="5">
        <v>0</v>
      </c>
      <c r="C93" s="30"/>
      <c r="E93" s="5">
        <f t="shared" si="3"/>
        <v>0</v>
      </c>
    </row>
    <row r="94" spans="1:5" ht="9.75" customHeight="1">
      <c r="A94" s="1" t="s">
        <v>103</v>
      </c>
      <c r="B94" s="5">
        <v>126</v>
      </c>
      <c r="C94" s="30"/>
      <c r="E94" s="5">
        <f t="shared" si="3"/>
        <v>126</v>
      </c>
    </row>
    <row r="95" spans="1:5" ht="9.75" customHeight="1">
      <c r="A95" s="1" t="s">
        <v>104</v>
      </c>
      <c r="B95" s="5">
        <v>0</v>
      </c>
      <c r="C95" s="30"/>
      <c r="E95" s="5">
        <f t="shared" si="3"/>
        <v>0</v>
      </c>
    </row>
    <row r="96" spans="1:5" ht="9.75" customHeight="1">
      <c r="A96" s="1" t="s">
        <v>105</v>
      </c>
      <c r="B96" s="5">
        <v>0</v>
      </c>
      <c r="C96" s="30"/>
      <c r="E96" s="5">
        <f t="shared" si="3"/>
        <v>0</v>
      </c>
    </row>
    <row r="97" spans="1:5" ht="9.75" customHeight="1">
      <c r="A97" s="1" t="s">
        <v>106</v>
      </c>
      <c r="B97" s="5">
        <v>0</v>
      </c>
      <c r="C97" s="30"/>
      <c r="E97" s="5">
        <f t="shared" si="3"/>
        <v>0</v>
      </c>
    </row>
    <row r="98" spans="1:5" ht="9.75" customHeight="1">
      <c r="A98" s="1" t="s">
        <v>107</v>
      </c>
      <c r="B98" s="5">
        <v>0</v>
      </c>
      <c r="C98" s="30"/>
      <c r="E98" s="5">
        <f t="shared" si="3"/>
        <v>0</v>
      </c>
    </row>
    <row r="99" spans="1:5" ht="9.75" customHeight="1">
      <c r="A99" s="1" t="s">
        <v>108</v>
      </c>
      <c r="B99" s="5">
        <v>0</v>
      </c>
      <c r="C99" s="30"/>
      <c r="E99" s="5">
        <f t="shared" si="3"/>
        <v>0</v>
      </c>
    </row>
    <row r="100" spans="1:5" ht="9.75" customHeight="1">
      <c r="A100" s="1" t="s">
        <v>109</v>
      </c>
      <c r="B100" s="5">
        <v>0</v>
      </c>
      <c r="C100" s="30"/>
      <c r="E100" s="5">
        <f t="shared" si="3"/>
        <v>0</v>
      </c>
    </row>
    <row r="101" spans="1:5" ht="9.75" customHeight="1">
      <c r="A101" s="1" t="s">
        <v>110</v>
      </c>
      <c r="B101" s="5">
        <v>0</v>
      </c>
      <c r="C101" s="30"/>
      <c r="E101" s="5">
        <f t="shared" si="3"/>
        <v>0</v>
      </c>
    </row>
    <row r="102" spans="1:5" ht="9.75" customHeight="1">
      <c r="A102" s="1" t="s">
        <v>130</v>
      </c>
      <c r="B102" s="5">
        <v>72</v>
      </c>
      <c r="C102" s="30"/>
      <c r="E102" s="5">
        <f t="shared" si="3"/>
        <v>72</v>
      </c>
    </row>
    <row r="103" spans="1:5" ht="9.75" customHeight="1">
      <c r="A103" s="1" t="s">
        <v>131</v>
      </c>
      <c r="B103" s="5">
        <v>1762</v>
      </c>
      <c r="C103" s="30"/>
      <c r="E103" s="5">
        <f t="shared" si="3"/>
        <v>1762</v>
      </c>
    </row>
    <row r="104" spans="1:5" ht="9.75" customHeight="1">
      <c r="A104" s="1" t="s">
        <v>133</v>
      </c>
      <c r="B104" s="5">
        <v>177</v>
      </c>
      <c r="C104" s="30"/>
      <c r="E104" s="5">
        <f t="shared" si="3"/>
        <v>177</v>
      </c>
    </row>
    <row r="105" spans="1:5" ht="9.75" customHeight="1">
      <c r="A105" s="1" t="s">
        <v>40</v>
      </c>
      <c r="B105" s="5">
        <f>SUM(B85:B104)</f>
        <v>2705</v>
      </c>
      <c r="C105" s="30">
        <f>SUM(C85:C104)</f>
        <v>0</v>
      </c>
      <c r="D105" s="5">
        <f>SUM(D85:D104)</f>
        <v>0</v>
      </c>
      <c r="E105" s="5">
        <f t="shared" si="3"/>
        <v>2705</v>
      </c>
    </row>
    <row r="106" ht="9.75" customHeight="1">
      <c r="C106" s="30"/>
    </row>
    <row r="107" spans="1:5" ht="9.75" customHeight="1">
      <c r="A107" s="1" t="s">
        <v>29</v>
      </c>
      <c r="B107" s="5">
        <v>160</v>
      </c>
      <c r="E107" s="5">
        <f aca="true" t="shared" si="4" ref="E107:E114">SUM(B107:D107)</f>
        <v>160</v>
      </c>
    </row>
    <row r="108" spans="1:5" ht="9.75" customHeight="1">
      <c r="A108" s="1" t="s">
        <v>31</v>
      </c>
      <c r="B108" s="5">
        <v>739</v>
      </c>
      <c r="C108" s="30"/>
      <c r="E108" s="5">
        <f t="shared" si="4"/>
        <v>739</v>
      </c>
    </row>
    <row r="109" spans="1:5" ht="9.75" customHeight="1">
      <c r="A109" s="1" t="s">
        <v>65</v>
      </c>
      <c r="B109" s="5">
        <v>234</v>
      </c>
      <c r="C109" s="30"/>
      <c r="E109" s="5">
        <f t="shared" si="4"/>
        <v>234</v>
      </c>
    </row>
    <row r="110" spans="1:5" ht="9.75" customHeight="1">
      <c r="A110" s="1" t="s">
        <v>91</v>
      </c>
      <c r="B110" s="5">
        <v>2480</v>
      </c>
      <c r="C110" s="30"/>
      <c r="E110" s="5">
        <f t="shared" si="4"/>
        <v>2480</v>
      </c>
    </row>
    <row r="111" spans="1:5" ht="9.75" customHeight="1">
      <c r="A111" s="1" t="s">
        <v>92</v>
      </c>
      <c r="B111" s="5">
        <v>0</v>
      </c>
      <c r="C111" s="30"/>
      <c r="E111" s="5">
        <f t="shared" si="4"/>
        <v>0</v>
      </c>
    </row>
    <row r="112" spans="1:5" ht="9.75" customHeight="1">
      <c r="A112" s="1" t="s">
        <v>95</v>
      </c>
      <c r="B112" s="5">
        <v>333</v>
      </c>
      <c r="C112" s="30"/>
      <c r="E112" s="5">
        <f t="shared" si="4"/>
        <v>333</v>
      </c>
    </row>
    <row r="113" spans="1:5" ht="9.75" customHeight="1">
      <c r="A113" s="1" t="s">
        <v>122</v>
      </c>
      <c r="B113" s="5">
        <v>240</v>
      </c>
      <c r="C113" s="30"/>
      <c r="E113" s="5">
        <f t="shared" si="4"/>
        <v>240</v>
      </c>
    </row>
    <row r="114" spans="1:5" ht="9.75" customHeight="1">
      <c r="A114" s="1" t="s">
        <v>162</v>
      </c>
      <c r="B114" s="5">
        <v>483</v>
      </c>
      <c r="C114" s="30"/>
      <c r="E114" s="5">
        <f t="shared" si="4"/>
        <v>483</v>
      </c>
    </row>
    <row r="115" spans="1:5" ht="9.75" customHeight="1">
      <c r="A115" s="1" t="s">
        <v>41</v>
      </c>
      <c r="B115" s="5">
        <f>SUM(B107:B114)</f>
        <v>4669</v>
      </c>
      <c r="C115" s="30">
        <f>SUM(C107:C114)</f>
        <v>0</v>
      </c>
      <c r="D115" s="5">
        <f>SUM(D107:D114)</f>
        <v>0</v>
      </c>
      <c r="E115" s="5">
        <f>SUM(E107:E114)</f>
        <v>4669</v>
      </c>
    </row>
    <row r="116" ht="9.75" customHeight="1">
      <c r="C116" s="30"/>
    </row>
    <row r="117" spans="1:5" ht="9.75" customHeight="1">
      <c r="A117" s="1" t="s">
        <v>20</v>
      </c>
      <c r="B117" s="5">
        <v>0</v>
      </c>
      <c r="C117" s="30"/>
      <c r="E117" s="5">
        <f aca="true" t="shared" si="5" ref="E117:E131">SUM(B117:D117)</f>
        <v>0</v>
      </c>
    </row>
    <row r="118" spans="1:5" ht="9.75" customHeight="1">
      <c r="A118" s="1" t="s">
        <v>22</v>
      </c>
      <c r="B118" s="5">
        <v>273</v>
      </c>
      <c r="C118" s="30"/>
      <c r="E118" s="5">
        <f t="shared" si="5"/>
        <v>273</v>
      </c>
    </row>
    <row r="119" spans="1:5" ht="9.75" customHeight="1">
      <c r="A119" s="1" t="s">
        <v>50</v>
      </c>
      <c r="B119" s="5">
        <v>405</v>
      </c>
      <c r="C119" s="30"/>
      <c r="E119" s="5">
        <f t="shared" si="5"/>
        <v>405</v>
      </c>
    </row>
    <row r="120" spans="1:5" ht="9.75" customHeight="1">
      <c r="A120" s="1" t="s">
        <v>64</v>
      </c>
      <c r="B120" s="5">
        <v>213</v>
      </c>
      <c r="C120" s="30"/>
      <c r="E120" s="5">
        <f t="shared" si="5"/>
        <v>213</v>
      </c>
    </row>
    <row r="121" spans="1:5" ht="9.75" customHeight="1">
      <c r="A121" s="1" t="s">
        <v>67</v>
      </c>
      <c r="B121" s="5">
        <v>187</v>
      </c>
      <c r="C121" s="30"/>
      <c r="E121" s="5">
        <f t="shared" si="5"/>
        <v>187</v>
      </c>
    </row>
    <row r="122" spans="1:5" ht="9.75" customHeight="1">
      <c r="A122" s="1" t="s">
        <v>75</v>
      </c>
      <c r="B122" s="5">
        <v>612</v>
      </c>
      <c r="C122" s="30"/>
      <c r="E122" s="5">
        <f t="shared" si="5"/>
        <v>612</v>
      </c>
    </row>
    <row r="123" spans="1:5" ht="9.75" customHeight="1">
      <c r="A123" s="1" t="s">
        <v>88</v>
      </c>
      <c r="B123" s="5">
        <v>123</v>
      </c>
      <c r="C123" s="30"/>
      <c r="E123" s="5">
        <f t="shared" si="5"/>
        <v>123</v>
      </c>
    </row>
    <row r="124" spans="1:5" ht="9.75" customHeight="1">
      <c r="A124" s="1" t="s">
        <v>96</v>
      </c>
      <c r="B124" s="5">
        <v>0</v>
      </c>
      <c r="C124" s="30"/>
      <c r="E124" s="5">
        <f t="shared" si="5"/>
        <v>0</v>
      </c>
    </row>
    <row r="125" spans="1:5" ht="9.75" customHeight="1">
      <c r="A125" s="1" t="s">
        <v>102</v>
      </c>
      <c r="B125" s="5">
        <v>0</v>
      </c>
      <c r="C125" s="30"/>
      <c r="E125" s="5">
        <f t="shared" si="5"/>
        <v>0</v>
      </c>
    </row>
    <row r="126" spans="1:5" ht="9.75" customHeight="1">
      <c r="A126" s="1" t="s">
        <v>120</v>
      </c>
      <c r="B126" s="5">
        <v>57</v>
      </c>
      <c r="C126" s="30"/>
      <c r="E126" s="5">
        <f t="shared" si="5"/>
        <v>57</v>
      </c>
    </row>
    <row r="127" spans="1:5" ht="9.75" customHeight="1">
      <c r="A127" s="1" t="s">
        <v>123</v>
      </c>
      <c r="B127" s="5">
        <v>141</v>
      </c>
      <c r="C127" s="30"/>
      <c r="E127" s="5">
        <f t="shared" si="5"/>
        <v>141</v>
      </c>
    </row>
    <row r="128" spans="1:5" ht="9.75" customHeight="1">
      <c r="A128" s="1" t="s">
        <v>126</v>
      </c>
      <c r="B128" s="5">
        <v>578</v>
      </c>
      <c r="C128" s="30"/>
      <c r="E128" s="5">
        <f t="shared" si="5"/>
        <v>578</v>
      </c>
    </row>
    <row r="129" spans="1:5" ht="9.75" customHeight="1">
      <c r="A129" s="1" t="s">
        <v>136</v>
      </c>
      <c r="B129" s="5">
        <v>294</v>
      </c>
      <c r="C129" s="30"/>
      <c r="E129" s="5">
        <f t="shared" si="5"/>
        <v>294</v>
      </c>
    </row>
    <row r="130" spans="1:5" ht="9.75" customHeight="1">
      <c r="A130" s="1" t="s">
        <v>137</v>
      </c>
      <c r="B130" s="5">
        <v>279</v>
      </c>
      <c r="C130" s="30"/>
      <c r="E130" s="5">
        <f t="shared" si="5"/>
        <v>279</v>
      </c>
    </row>
    <row r="131" spans="1:5" ht="9.75" customHeight="1">
      <c r="A131" s="1" t="s">
        <v>161</v>
      </c>
      <c r="B131" s="5">
        <v>22</v>
      </c>
      <c r="C131" s="30"/>
      <c r="E131" s="5">
        <f t="shared" si="5"/>
        <v>22</v>
      </c>
    </row>
    <row r="132" spans="1:5" ht="9.75" customHeight="1">
      <c r="A132" s="1" t="s">
        <v>42</v>
      </c>
      <c r="B132" s="5">
        <f>SUM(B117:B131)</f>
        <v>3184</v>
      </c>
      <c r="C132" s="30">
        <f>SUM(C117:C131)</f>
        <v>0</v>
      </c>
      <c r="D132" s="5">
        <f>SUM(D117:D131)</f>
        <v>0</v>
      </c>
      <c r="E132" s="5">
        <f>SUM(E117:E131)</f>
        <v>3184</v>
      </c>
    </row>
    <row r="133" ht="9.75" customHeight="1">
      <c r="C133" s="30"/>
    </row>
    <row r="134" spans="1:5" ht="9.75" customHeight="1">
      <c r="A134" s="1" t="s">
        <v>76</v>
      </c>
      <c r="B134" s="5">
        <v>0</v>
      </c>
      <c r="C134" s="30"/>
      <c r="E134" s="5">
        <f>SUM(B134:D134)</f>
        <v>0</v>
      </c>
    </row>
    <row r="135" spans="1:5" ht="9.75" customHeight="1">
      <c r="A135" s="1" t="s">
        <v>82</v>
      </c>
      <c r="B135" s="5">
        <v>26</v>
      </c>
      <c r="C135" s="30"/>
      <c r="E135" s="5">
        <f>SUM(B135:D135)</f>
        <v>26</v>
      </c>
    </row>
    <row r="136" spans="1:5" ht="9.75" customHeight="1">
      <c r="A136" s="1" t="s">
        <v>119</v>
      </c>
      <c r="B136" s="5">
        <f>SUM(B134:B135)</f>
        <v>26</v>
      </c>
      <c r="C136" s="30">
        <f>SUM(C134:C135)</f>
        <v>0</v>
      </c>
      <c r="D136" s="5">
        <f>SUM(D134:D135)</f>
        <v>0</v>
      </c>
      <c r="E136" s="5">
        <f>SUM(E134:E135)</f>
        <v>26</v>
      </c>
    </row>
    <row r="137" ht="9.75" customHeight="1">
      <c r="C137" s="30"/>
    </row>
    <row r="138" spans="1:7" ht="9.75" customHeight="1">
      <c r="A138" s="1" t="s">
        <v>158</v>
      </c>
      <c r="B138" s="5">
        <f>B136+B132+B115+B105+B83+B64+B51+B21</f>
        <v>20840.5</v>
      </c>
      <c r="C138" s="30">
        <f>C136+C132+C115+C105+C83+C64+C51+C21</f>
        <v>0</v>
      </c>
      <c r="D138" s="5">
        <f>D136+D132+D115+D105+D83+D64+D51+D21</f>
        <v>0</v>
      </c>
      <c r="E138" s="5">
        <f>E136+E132+E115+E105+E83+E64+E51+E21</f>
        <v>20840.5</v>
      </c>
      <c r="G138" s="11"/>
    </row>
    <row r="139" spans="1:5" ht="9.75" customHeight="1">
      <c r="A139" s="2" t="s">
        <v>146</v>
      </c>
      <c r="B139" s="6"/>
      <c r="C139" s="6"/>
      <c r="D139" s="6"/>
      <c r="E139" s="6"/>
    </row>
    <row r="140" spans="1:5" ht="9.75" customHeight="1">
      <c r="A140" s="2"/>
      <c r="B140" s="6"/>
      <c r="C140" s="6"/>
      <c r="D140" s="6"/>
      <c r="E140" s="6"/>
    </row>
    <row r="141" spans="1:5" ht="9.75" customHeight="1">
      <c r="A141" s="2" t="s">
        <v>2</v>
      </c>
      <c r="B141" s="6"/>
      <c r="C141" s="6"/>
      <c r="D141" s="6"/>
      <c r="E141" s="6"/>
    </row>
    <row r="142" spans="1:5" ht="9.75" customHeight="1">
      <c r="A142" s="2" t="str">
        <f>+A4</f>
        <v>BY DEPARTMENT AND SEMESTER, 2007-2008</v>
      </c>
      <c r="B142" s="6"/>
      <c r="C142" s="6"/>
      <c r="D142" s="6"/>
      <c r="E142" s="6"/>
    </row>
    <row r="143" ht="9.75" customHeight="1"/>
    <row r="144" spans="1:5" ht="9.75" customHeight="1">
      <c r="A144" s="3"/>
      <c r="B144" s="7"/>
      <c r="C144" s="7"/>
      <c r="D144" s="7"/>
      <c r="E144" s="9"/>
    </row>
    <row r="145" spans="1:5" ht="9.75" customHeight="1">
      <c r="A145" s="4" t="s">
        <v>43</v>
      </c>
      <c r="B145" s="8" t="s">
        <v>140</v>
      </c>
      <c r="C145" s="8" t="s">
        <v>60</v>
      </c>
      <c r="D145" s="8" t="s">
        <v>139</v>
      </c>
      <c r="E145" s="10" t="s">
        <v>157</v>
      </c>
    </row>
    <row r="146" ht="9.75" customHeight="1"/>
    <row r="147" spans="1:5" ht="9.75" customHeight="1">
      <c r="A147" s="1" t="s">
        <v>27</v>
      </c>
      <c r="B147" s="5">
        <v>4</v>
      </c>
      <c r="E147" s="5">
        <f aca="true" t="shared" si="6" ref="E147:E158">SUM(B147:D147)</f>
        <v>4</v>
      </c>
    </row>
    <row r="148" spans="1:5" ht="9.75" customHeight="1">
      <c r="A148" s="1" t="s">
        <v>28</v>
      </c>
      <c r="B148" s="5">
        <v>0</v>
      </c>
      <c r="E148" s="5">
        <f t="shared" si="6"/>
        <v>0</v>
      </c>
    </row>
    <row r="149" spans="1:5" ht="9.75" customHeight="1">
      <c r="A149" s="1" t="s">
        <v>46</v>
      </c>
      <c r="B149" s="5">
        <v>0</v>
      </c>
      <c r="E149" s="5">
        <f t="shared" si="6"/>
        <v>0</v>
      </c>
    </row>
    <row r="150" spans="1:5" ht="9.75" customHeight="1">
      <c r="A150" s="1" t="s">
        <v>47</v>
      </c>
      <c r="B150" s="5">
        <v>0</v>
      </c>
      <c r="E150" s="5">
        <f t="shared" si="6"/>
        <v>0</v>
      </c>
    </row>
    <row r="151" spans="1:5" ht="9.75" customHeight="1">
      <c r="A151" s="1" t="s">
        <v>48</v>
      </c>
      <c r="B151" s="5">
        <v>835</v>
      </c>
      <c r="E151" s="5">
        <f t="shared" si="6"/>
        <v>835</v>
      </c>
    </row>
    <row r="152" spans="1:5" ht="9.75" customHeight="1">
      <c r="A152" s="1" t="s">
        <v>49</v>
      </c>
      <c r="B152" s="5">
        <v>243</v>
      </c>
      <c r="E152" s="5">
        <f t="shared" si="6"/>
        <v>243</v>
      </c>
    </row>
    <row r="153" spans="1:5" ht="9.75" customHeight="1">
      <c r="A153" s="1" t="s">
        <v>78</v>
      </c>
      <c r="B153" s="5">
        <v>27</v>
      </c>
      <c r="E153" s="5">
        <f t="shared" si="6"/>
        <v>27</v>
      </c>
    </row>
    <row r="154" spans="1:5" ht="9.75" customHeight="1">
      <c r="A154" s="1" t="s">
        <v>85</v>
      </c>
      <c r="B154" s="5">
        <v>46</v>
      </c>
      <c r="E154" s="5">
        <f t="shared" si="6"/>
        <v>46</v>
      </c>
    </row>
    <row r="155" spans="1:5" ht="9.75" customHeight="1">
      <c r="A155" s="1" t="s">
        <v>93</v>
      </c>
      <c r="B155" s="5">
        <v>0</v>
      </c>
      <c r="E155" s="5">
        <f t="shared" si="6"/>
        <v>0</v>
      </c>
    </row>
    <row r="156" spans="1:5" ht="9.75" customHeight="1">
      <c r="A156" s="1" t="s">
        <v>125</v>
      </c>
      <c r="B156" s="5">
        <v>0</v>
      </c>
      <c r="E156" s="5">
        <f t="shared" si="6"/>
        <v>0</v>
      </c>
    </row>
    <row r="157" spans="1:5" ht="9.75" customHeight="1">
      <c r="A157" s="1" t="s">
        <v>135</v>
      </c>
      <c r="B157" s="5">
        <v>1954</v>
      </c>
      <c r="E157" s="5">
        <f t="shared" si="6"/>
        <v>1954</v>
      </c>
    </row>
    <row r="158" spans="1:5" ht="9.75" customHeight="1">
      <c r="A158" s="1" t="s">
        <v>155</v>
      </c>
      <c r="B158" s="5">
        <v>119.5</v>
      </c>
      <c r="E158" s="5">
        <f t="shared" si="6"/>
        <v>119.5</v>
      </c>
    </row>
    <row r="159" spans="1:5" ht="9.75" customHeight="1">
      <c r="A159" s="1" t="s">
        <v>36</v>
      </c>
      <c r="B159" s="5">
        <f>SUM(B147:B158)</f>
        <v>3228.5</v>
      </c>
      <c r="C159" s="5">
        <f>SUM(C147:C158)</f>
        <v>0</v>
      </c>
      <c r="D159" s="5">
        <f>SUM(D147:D158)</f>
        <v>0</v>
      </c>
      <c r="E159" s="5">
        <f>SUM(E147:E158)</f>
        <v>3228.5</v>
      </c>
    </row>
    <row r="160" ht="9.75" customHeight="1"/>
    <row r="161" spans="1:5" ht="9.75" customHeight="1">
      <c r="A161" s="1" t="s">
        <v>21</v>
      </c>
      <c r="B161" s="5">
        <v>0</v>
      </c>
      <c r="E161" s="5">
        <f aca="true" t="shared" si="7" ref="E161:E188">SUM(B161:D161)</f>
        <v>0</v>
      </c>
    </row>
    <row r="162" spans="1:5" ht="9.75" customHeight="1">
      <c r="A162" s="1" t="s">
        <v>23</v>
      </c>
      <c r="B162" s="5">
        <v>0</v>
      </c>
      <c r="E162" s="5">
        <f t="shared" si="7"/>
        <v>0</v>
      </c>
    </row>
    <row r="163" spans="1:5" ht="9.75" customHeight="1">
      <c r="A163" s="1" t="s">
        <v>33</v>
      </c>
      <c r="B163" s="5">
        <v>0</v>
      </c>
      <c r="E163" s="5">
        <f t="shared" si="7"/>
        <v>0</v>
      </c>
    </row>
    <row r="164" spans="1:5" ht="9.75" customHeight="1">
      <c r="A164" s="1" t="s">
        <v>34</v>
      </c>
      <c r="B164" s="5">
        <v>0</v>
      </c>
      <c r="E164" s="5">
        <f t="shared" si="7"/>
        <v>0</v>
      </c>
    </row>
    <row r="165" spans="1:5" ht="9.75" customHeight="1">
      <c r="A165" s="1" t="s">
        <v>44</v>
      </c>
      <c r="B165" s="5">
        <v>219</v>
      </c>
      <c r="E165" s="5">
        <f t="shared" si="7"/>
        <v>219</v>
      </c>
    </row>
    <row r="166" spans="1:5" ht="9.75" customHeight="1">
      <c r="A166" s="1" t="s">
        <v>45</v>
      </c>
      <c r="B166" s="5">
        <v>0</v>
      </c>
      <c r="E166" s="5">
        <f t="shared" si="7"/>
        <v>0</v>
      </c>
    </row>
    <row r="167" spans="1:5" ht="9.75" customHeight="1">
      <c r="A167" s="1" t="s">
        <v>51</v>
      </c>
      <c r="B167" s="5">
        <v>0</v>
      </c>
      <c r="E167" s="5">
        <f t="shared" si="7"/>
        <v>0</v>
      </c>
    </row>
    <row r="168" spans="1:5" ht="9.75" customHeight="1">
      <c r="A168" s="1" t="s">
        <v>58</v>
      </c>
      <c r="B168" s="5">
        <v>1338</v>
      </c>
      <c r="E168" s="5">
        <f t="shared" si="7"/>
        <v>1338</v>
      </c>
    </row>
    <row r="169" spans="1:5" ht="9.75" customHeight="1">
      <c r="A169" s="1" t="s">
        <v>59</v>
      </c>
      <c r="B169" s="5">
        <v>0</v>
      </c>
      <c r="E169" s="5">
        <f t="shared" si="7"/>
        <v>0</v>
      </c>
    </row>
    <row r="170" spans="1:5" ht="9.75" customHeight="1">
      <c r="A170" s="1" t="s">
        <v>56</v>
      </c>
      <c r="B170" s="5">
        <v>0</v>
      </c>
      <c r="E170" s="5">
        <f t="shared" si="7"/>
        <v>0</v>
      </c>
    </row>
    <row r="171" spans="1:5" ht="9.75" customHeight="1">
      <c r="A171" s="1" t="s">
        <v>57</v>
      </c>
      <c r="B171" s="5">
        <v>0</v>
      </c>
      <c r="E171" s="5">
        <f t="shared" si="7"/>
        <v>0</v>
      </c>
    </row>
    <row r="172" spans="1:5" ht="9.75" customHeight="1">
      <c r="A172" s="1" t="s">
        <v>167</v>
      </c>
      <c r="B172" s="5">
        <v>0</v>
      </c>
      <c r="E172" s="5">
        <f t="shared" si="7"/>
        <v>0</v>
      </c>
    </row>
    <row r="173" spans="1:5" ht="9.75" customHeight="1">
      <c r="A173" s="1" t="s">
        <v>62</v>
      </c>
      <c r="B173" s="5">
        <v>0</v>
      </c>
      <c r="E173" s="5">
        <f t="shared" si="7"/>
        <v>0</v>
      </c>
    </row>
    <row r="174" spans="1:5" ht="9.75" customHeight="1">
      <c r="A174" s="1" t="s">
        <v>63</v>
      </c>
      <c r="B174" s="5">
        <v>0</v>
      </c>
      <c r="E174" s="5">
        <f t="shared" si="7"/>
        <v>0</v>
      </c>
    </row>
    <row r="175" spans="1:5" ht="9.75" customHeight="1">
      <c r="A175" s="1" t="s">
        <v>66</v>
      </c>
      <c r="B175" s="5">
        <v>0</v>
      </c>
      <c r="E175" s="5">
        <f t="shared" si="7"/>
        <v>0</v>
      </c>
    </row>
    <row r="176" spans="1:5" ht="9.75" customHeight="1">
      <c r="A176" s="1" t="s">
        <v>68</v>
      </c>
      <c r="B176" s="5">
        <v>0</v>
      </c>
      <c r="E176" s="5">
        <f t="shared" si="7"/>
        <v>0</v>
      </c>
    </row>
    <row r="177" spans="1:5" ht="9.75" customHeight="1">
      <c r="A177" s="1" t="s">
        <v>73</v>
      </c>
      <c r="B177" s="5">
        <v>0</v>
      </c>
      <c r="E177" s="5">
        <f t="shared" si="7"/>
        <v>0</v>
      </c>
    </row>
    <row r="178" spans="1:5" ht="9.75" customHeight="1">
      <c r="A178" s="1" t="s">
        <v>74</v>
      </c>
      <c r="B178" s="5">
        <v>0</v>
      </c>
      <c r="E178" s="5">
        <f t="shared" si="7"/>
        <v>0</v>
      </c>
    </row>
    <row r="179" spans="1:5" ht="9.75" customHeight="1">
      <c r="A179" s="1" t="s">
        <v>79</v>
      </c>
      <c r="B179" s="5">
        <v>0</v>
      </c>
      <c r="E179" s="5">
        <f t="shared" si="7"/>
        <v>0</v>
      </c>
    </row>
    <row r="180" spans="1:5" ht="9.75" customHeight="1">
      <c r="A180" s="1" t="s">
        <v>80</v>
      </c>
      <c r="B180" s="5">
        <v>0</v>
      </c>
      <c r="E180" s="5">
        <f t="shared" si="7"/>
        <v>0</v>
      </c>
    </row>
    <row r="181" spans="1:5" ht="9.75" customHeight="1">
      <c r="A181" s="1" t="s">
        <v>81</v>
      </c>
      <c r="B181" s="5">
        <v>0</v>
      </c>
      <c r="E181" s="5">
        <f t="shared" si="7"/>
        <v>0</v>
      </c>
    </row>
    <row r="182" spans="1:5" ht="9.75" customHeight="1">
      <c r="A182" s="1" t="s">
        <v>101</v>
      </c>
      <c r="B182" s="5">
        <v>270</v>
      </c>
      <c r="E182" s="5">
        <f t="shared" si="7"/>
        <v>270</v>
      </c>
    </row>
    <row r="183" spans="1:5" ht="9.75" customHeight="1">
      <c r="A183" s="1" t="s">
        <v>124</v>
      </c>
      <c r="B183" s="5">
        <v>0</v>
      </c>
      <c r="E183" s="5">
        <f t="shared" si="7"/>
        <v>0</v>
      </c>
    </row>
    <row r="184" spans="1:5" ht="9.75" customHeight="1">
      <c r="A184" s="1" t="s">
        <v>134</v>
      </c>
      <c r="B184" s="5">
        <v>0</v>
      </c>
      <c r="E184" s="5">
        <f t="shared" si="7"/>
        <v>0</v>
      </c>
    </row>
    <row r="185" spans="1:5" ht="9.75" customHeight="1">
      <c r="A185" s="1" t="s">
        <v>138</v>
      </c>
      <c r="B185" s="5">
        <v>0</v>
      </c>
      <c r="E185" s="5">
        <f t="shared" si="7"/>
        <v>0</v>
      </c>
    </row>
    <row r="186" spans="1:5" ht="9.75" customHeight="1">
      <c r="A186" s="1" t="s">
        <v>141</v>
      </c>
      <c r="B186" s="5">
        <v>0</v>
      </c>
      <c r="E186" s="5">
        <f t="shared" si="7"/>
        <v>0</v>
      </c>
    </row>
    <row r="187" spans="1:5" ht="9.75" customHeight="1">
      <c r="A187" s="1" t="s">
        <v>156</v>
      </c>
      <c r="B187" s="5">
        <v>204</v>
      </c>
      <c r="E187" s="5">
        <f t="shared" si="7"/>
        <v>204</v>
      </c>
    </row>
    <row r="188" spans="1:5" ht="9.75" customHeight="1">
      <c r="A188" s="1" t="s">
        <v>160</v>
      </c>
      <c r="B188" s="5">
        <v>739</v>
      </c>
      <c r="E188" s="5">
        <f t="shared" si="7"/>
        <v>739</v>
      </c>
    </row>
    <row r="189" spans="1:5" ht="9.75" customHeight="1">
      <c r="A189" s="1" t="s">
        <v>37</v>
      </c>
      <c r="B189" s="5">
        <f>SUM(B161:B188)</f>
        <v>2770</v>
      </c>
      <c r="C189" s="5">
        <f>SUM(C161:C188)</f>
        <v>0</v>
      </c>
      <c r="D189" s="5">
        <f>SUM(D161:D188)</f>
        <v>0</v>
      </c>
      <c r="E189" s="5">
        <f>SUM(E161:E188)</f>
        <v>2770</v>
      </c>
    </row>
    <row r="190" ht="9.75" customHeight="1"/>
    <row r="191" spans="1:5" ht="9.75" customHeight="1">
      <c r="A191" s="1" t="s">
        <v>19</v>
      </c>
      <c r="B191" s="5">
        <v>213</v>
      </c>
      <c r="E191" s="5">
        <f aca="true" t="shared" si="8" ref="E191:E201">SUM(B191:D191)</f>
        <v>213</v>
      </c>
    </row>
    <row r="192" spans="1:5" ht="9.75" customHeight="1">
      <c r="A192" s="1" t="s">
        <v>30</v>
      </c>
      <c r="B192" s="5">
        <f>745+210</f>
        <v>955</v>
      </c>
      <c r="E192" s="5">
        <f t="shared" si="8"/>
        <v>955</v>
      </c>
    </row>
    <row r="193" spans="1:5" ht="9.75" customHeight="1">
      <c r="A193" s="1" t="s">
        <v>54</v>
      </c>
      <c r="B193" s="5">
        <v>0</v>
      </c>
      <c r="E193" s="5">
        <f t="shared" si="8"/>
        <v>0</v>
      </c>
    </row>
    <row r="194" spans="1:5" ht="9.75" customHeight="1">
      <c r="A194" s="1" t="s">
        <v>61</v>
      </c>
      <c r="B194" s="5">
        <v>195</v>
      </c>
      <c r="E194" s="5">
        <f t="shared" si="8"/>
        <v>195</v>
      </c>
    </row>
    <row r="195" spans="1:5" ht="9.75" customHeight="1">
      <c r="A195" s="1" t="s">
        <v>77</v>
      </c>
      <c r="B195" s="5">
        <v>452</v>
      </c>
      <c r="E195" s="5">
        <f t="shared" si="8"/>
        <v>452</v>
      </c>
    </row>
    <row r="196" spans="1:5" ht="9.75" customHeight="1">
      <c r="A196" s="1" t="s">
        <v>83</v>
      </c>
      <c r="B196" s="5">
        <v>0</v>
      </c>
      <c r="E196" s="5">
        <f t="shared" si="8"/>
        <v>0</v>
      </c>
    </row>
    <row r="197" spans="1:5" ht="9.75" customHeight="1">
      <c r="A197" s="1" t="s">
        <v>84</v>
      </c>
      <c r="B197" s="5">
        <v>312</v>
      </c>
      <c r="E197" s="5">
        <f t="shared" si="8"/>
        <v>312</v>
      </c>
    </row>
    <row r="198" spans="1:5" ht="9.75" customHeight="1">
      <c r="A198" s="1" t="s">
        <v>86</v>
      </c>
      <c r="B198" s="5">
        <v>315</v>
      </c>
      <c r="E198" s="5">
        <f t="shared" si="8"/>
        <v>315</v>
      </c>
    </row>
    <row r="199" spans="1:5" ht="9.75" customHeight="1">
      <c r="A199" s="1" t="s">
        <v>87</v>
      </c>
      <c r="B199" s="5">
        <v>0</v>
      </c>
      <c r="E199" s="5">
        <f t="shared" si="8"/>
        <v>0</v>
      </c>
    </row>
    <row r="200" spans="1:5" ht="9.75" customHeight="1">
      <c r="A200" s="1" t="s">
        <v>90</v>
      </c>
      <c r="B200" s="5">
        <v>0</v>
      </c>
      <c r="E200" s="5">
        <f t="shared" si="8"/>
        <v>0</v>
      </c>
    </row>
    <row r="201" spans="1:5" ht="9.75" customHeight="1">
      <c r="A201" s="1" t="s">
        <v>128</v>
      </c>
      <c r="B201" s="5">
        <v>0</v>
      </c>
      <c r="E201" s="5">
        <f t="shared" si="8"/>
        <v>0</v>
      </c>
    </row>
    <row r="202" spans="1:5" ht="9.75" customHeight="1">
      <c r="A202" s="1" t="s">
        <v>38</v>
      </c>
      <c r="B202" s="5">
        <f>SUM(B191:B201)</f>
        <v>2442</v>
      </c>
      <c r="C202" s="5">
        <f>SUM(C191:C201)</f>
        <v>0</v>
      </c>
      <c r="D202" s="5">
        <f>SUM(D191:D201)</f>
        <v>0</v>
      </c>
      <c r="E202" s="5">
        <f>SUM(E191:E201)</f>
        <v>2442</v>
      </c>
    </row>
    <row r="203" ht="9.75" customHeight="1"/>
    <row r="204" spans="1:5" ht="9.75" customHeight="1">
      <c r="A204" s="1" t="s">
        <v>25</v>
      </c>
      <c r="B204" s="5">
        <v>99</v>
      </c>
      <c r="E204" s="5">
        <f>SUM(B204:D204)</f>
        <v>99</v>
      </c>
    </row>
    <row r="205" spans="1:5" ht="9.75" customHeight="1">
      <c r="A205" s="1" t="s">
        <v>26</v>
      </c>
      <c r="B205" s="5">
        <v>0</v>
      </c>
      <c r="E205" s="5">
        <f>SUM(B205:D205)</f>
        <v>0</v>
      </c>
    </row>
    <row r="206" spans="1:5" ht="9.75" customHeight="1">
      <c r="A206" s="1" t="s">
        <v>32</v>
      </c>
      <c r="B206" s="5">
        <v>637</v>
      </c>
      <c r="E206" s="5">
        <f>SUM(B206:D206)</f>
        <v>637</v>
      </c>
    </row>
    <row r="207" spans="1:5" ht="9.75" customHeight="1">
      <c r="A207" s="1" t="s">
        <v>71</v>
      </c>
      <c r="B207" s="5">
        <v>637</v>
      </c>
      <c r="E207" s="5">
        <f>SUM(B207:D207)</f>
        <v>637</v>
      </c>
    </row>
    <row r="208" spans="1:5" ht="9.75" customHeight="1">
      <c r="A208" s="2" t="s">
        <v>146</v>
      </c>
      <c r="B208" s="6"/>
      <c r="C208" s="6"/>
      <c r="D208" s="6"/>
      <c r="E208" s="6"/>
    </row>
    <row r="209" spans="1:5" ht="9.75" customHeight="1">
      <c r="A209" s="2"/>
      <c r="B209" s="6"/>
      <c r="C209" s="6"/>
      <c r="D209" s="6"/>
      <c r="E209" s="6"/>
    </row>
    <row r="210" spans="1:5" ht="9.75" customHeight="1">
      <c r="A210" s="2" t="s">
        <v>2</v>
      </c>
      <c r="B210" s="6"/>
      <c r="C210" s="6"/>
      <c r="D210" s="6"/>
      <c r="E210" s="6"/>
    </row>
    <row r="211" spans="1:5" ht="9.75" customHeight="1">
      <c r="A211" s="2" t="str">
        <f>+A4</f>
        <v>BY DEPARTMENT AND SEMESTER, 2007-2008</v>
      </c>
      <c r="B211" s="6"/>
      <c r="C211" s="6"/>
      <c r="D211" s="6"/>
      <c r="E211" s="6"/>
    </row>
    <row r="212" ht="9.75" customHeight="1"/>
    <row r="213" spans="1:5" ht="9.75" customHeight="1">
      <c r="A213" s="3"/>
      <c r="B213" s="7"/>
      <c r="C213" s="7"/>
      <c r="D213" s="7"/>
      <c r="E213" s="9"/>
    </row>
    <row r="214" spans="1:5" ht="9.75" customHeight="1">
      <c r="A214" s="4" t="s">
        <v>43</v>
      </c>
      <c r="B214" s="8" t="s">
        <v>140</v>
      </c>
      <c r="C214" s="8" t="s">
        <v>60</v>
      </c>
      <c r="D214" s="8" t="s">
        <v>139</v>
      </c>
      <c r="E214" s="10" t="s">
        <v>157</v>
      </c>
    </row>
    <row r="215" ht="9.75" customHeight="1"/>
    <row r="216" spans="1:5" ht="9.75" customHeight="1">
      <c r="A216" s="1" t="s">
        <v>89</v>
      </c>
      <c r="B216" s="5">
        <v>0</v>
      </c>
      <c r="E216" s="5">
        <f>SUM(B216:D216)</f>
        <v>0</v>
      </c>
    </row>
    <row r="217" spans="1:5" ht="9.75" customHeight="1">
      <c r="A217" s="1" t="s">
        <v>111</v>
      </c>
      <c r="B217" s="5">
        <v>584</v>
      </c>
      <c r="E217" s="5">
        <f>SUM(B217:D217)</f>
        <v>584</v>
      </c>
    </row>
    <row r="218" spans="1:5" ht="9.75" customHeight="1">
      <c r="A218" s="1" t="s">
        <v>121</v>
      </c>
      <c r="B218" s="5">
        <v>60</v>
      </c>
      <c r="E218" s="5">
        <f>SUM(B218:D218)</f>
        <v>60</v>
      </c>
    </row>
    <row r="219" spans="1:5" ht="9.75" customHeight="1">
      <c r="A219" s="1" t="s">
        <v>132</v>
      </c>
      <c r="B219" s="5">
        <v>0</v>
      </c>
      <c r="E219" s="5">
        <f>SUM(B219:D219)</f>
        <v>0</v>
      </c>
    </row>
    <row r="220" spans="1:5" ht="9.75" customHeight="1">
      <c r="A220" s="1" t="s">
        <v>154</v>
      </c>
      <c r="B220" s="5">
        <v>0</v>
      </c>
      <c r="E220" s="5">
        <f>SUM(B220:D220)</f>
        <v>0</v>
      </c>
    </row>
    <row r="221" spans="1:5" ht="9.75" customHeight="1">
      <c r="A221" s="1" t="s">
        <v>39</v>
      </c>
      <c r="B221" s="5">
        <f>SUM(B204:B220)</f>
        <v>2017</v>
      </c>
      <c r="C221" s="5">
        <f>SUM(C204:C220)</f>
        <v>0</v>
      </c>
      <c r="D221" s="5">
        <f>SUM(D204:D220)</f>
        <v>0</v>
      </c>
      <c r="E221" s="5">
        <f>SUM(E204:E220)</f>
        <v>2017</v>
      </c>
    </row>
    <row r="222" ht="9.75" customHeight="1"/>
    <row r="223" spans="1:5" ht="9.75" customHeight="1">
      <c r="A223" s="1" t="s">
        <v>35</v>
      </c>
      <c r="B223" s="5">
        <v>247</v>
      </c>
      <c r="E223" s="5">
        <f aca="true" t="shared" si="9" ref="E223:E243">SUM(B223:D223)</f>
        <v>247</v>
      </c>
    </row>
    <row r="224" spans="1:5" ht="9.75" customHeight="1">
      <c r="A224" s="1" t="s">
        <v>52</v>
      </c>
      <c r="B224" s="5">
        <v>0</v>
      </c>
      <c r="E224" s="5">
        <f t="shared" si="9"/>
        <v>0</v>
      </c>
    </row>
    <row r="225" spans="1:5" ht="9.75" customHeight="1">
      <c r="A225" s="1" t="s">
        <v>53</v>
      </c>
      <c r="B225" s="5">
        <v>0</v>
      </c>
      <c r="E225" s="5">
        <f t="shared" si="9"/>
        <v>0</v>
      </c>
    </row>
    <row r="226" spans="1:5" ht="9.75" customHeight="1">
      <c r="A226" s="1" t="s">
        <v>55</v>
      </c>
      <c r="B226" s="5">
        <v>0</v>
      </c>
      <c r="E226" s="5">
        <f t="shared" si="9"/>
        <v>0</v>
      </c>
    </row>
    <row r="227" spans="1:5" ht="9.75" customHeight="1">
      <c r="A227" s="1" t="s">
        <v>69</v>
      </c>
      <c r="B227" s="5">
        <v>345</v>
      </c>
      <c r="E227" s="5">
        <f t="shared" si="9"/>
        <v>345</v>
      </c>
    </row>
    <row r="228" spans="1:5" ht="9.75" customHeight="1">
      <c r="A228" s="1" t="s">
        <v>70</v>
      </c>
      <c r="B228" s="5">
        <v>300</v>
      </c>
      <c r="E228" s="5">
        <f t="shared" si="9"/>
        <v>300</v>
      </c>
    </row>
    <row r="229" spans="1:5" ht="9.75" customHeight="1">
      <c r="A229" s="1" t="s">
        <v>72</v>
      </c>
      <c r="B229" s="5">
        <v>1125</v>
      </c>
      <c r="E229" s="5">
        <f t="shared" si="9"/>
        <v>1125</v>
      </c>
    </row>
    <row r="230" spans="1:5" ht="9.75" customHeight="1">
      <c r="A230" s="1" t="s">
        <v>168</v>
      </c>
      <c r="B230" s="5">
        <v>6</v>
      </c>
      <c r="E230" s="5">
        <f t="shared" si="9"/>
        <v>6</v>
      </c>
    </row>
    <row r="231" spans="1:5" ht="9.75" customHeight="1">
      <c r="A231" s="1" t="s">
        <v>94</v>
      </c>
      <c r="B231" s="5">
        <v>0</v>
      </c>
      <c r="E231" s="5">
        <f t="shared" si="9"/>
        <v>0</v>
      </c>
    </row>
    <row r="232" spans="1:5" ht="9.75" customHeight="1">
      <c r="A232" s="1" t="s">
        <v>103</v>
      </c>
      <c r="B232" s="5">
        <v>0</v>
      </c>
      <c r="E232" s="5">
        <f t="shared" si="9"/>
        <v>0</v>
      </c>
    </row>
    <row r="233" spans="1:5" ht="9.75" customHeight="1">
      <c r="A233" s="1" t="s">
        <v>104</v>
      </c>
      <c r="B233" s="5">
        <v>713</v>
      </c>
      <c r="E233" s="5">
        <f t="shared" si="9"/>
        <v>713</v>
      </c>
    </row>
    <row r="234" spans="1:5" ht="9.75" customHeight="1">
      <c r="A234" s="1" t="s">
        <v>105</v>
      </c>
      <c r="B234" s="5">
        <v>0</v>
      </c>
      <c r="E234" s="5">
        <f t="shared" si="9"/>
        <v>0</v>
      </c>
    </row>
    <row r="235" spans="1:5" ht="9.75" customHeight="1">
      <c r="A235" s="1" t="s">
        <v>106</v>
      </c>
      <c r="B235" s="5">
        <v>0</v>
      </c>
      <c r="E235" s="5">
        <f t="shared" si="9"/>
        <v>0</v>
      </c>
    </row>
    <row r="236" spans="1:5" ht="9.75" customHeight="1">
      <c r="A236" s="1" t="s">
        <v>107</v>
      </c>
      <c r="B236" s="5">
        <v>0</v>
      </c>
      <c r="E236" s="5">
        <f t="shared" si="9"/>
        <v>0</v>
      </c>
    </row>
    <row r="237" spans="1:5" ht="9.75" customHeight="1">
      <c r="A237" s="1" t="s">
        <v>108</v>
      </c>
      <c r="B237" s="5">
        <v>0</v>
      </c>
      <c r="E237" s="5">
        <f t="shared" si="9"/>
        <v>0</v>
      </c>
    </row>
    <row r="238" spans="1:5" ht="9.75" customHeight="1">
      <c r="A238" s="1" t="s">
        <v>109</v>
      </c>
      <c r="B238" s="5">
        <v>0</v>
      </c>
      <c r="E238" s="5">
        <f t="shared" si="9"/>
        <v>0</v>
      </c>
    </row>
    <row r="239" spans="1:5" ht="9.75" customHeight="1">
      <c r="A239" s="1" t="s">
        <v>110</v>
      </c>
      <c r="B239" s="5">
        <v>0</v>
      </c>
      <c r="E239" s="5">
        <f t="shared" si="9"/>
        <v>0</v>
      </c>
    </row>
    <row r="240" spans="1:5" ht="9.75" customHeight="1">
      <c r="A240" s="1" t="s">
        <v>130</v>
      </c>
      <c r="B240" s="5">
        <v>256</v>
      </c>
      <c r="E240" s="5">
        <f t="shared" si="9"/>
        <v>256</v>
      </c>
    </row>
    <row r="241" spans="1:5" ht="9.75" customHeight="1">
      <c r="A241" s="1" t="s">
        <v>131</v>
      </c>
      <c r="B241" s="5">
        <v>0</v>
      </c>
      <c r="E241" s="5">
        <f t="shared" si="9"/>
        <v>0</v>
      </c>
    </row>
    <row r="242" spans="1:5" ht="9.75" customHeight="1">
      <c r="A242" s="1" t="s">
        <v>133</v>
      </c>
      <c r="B242" s="5">
        <v>354</v>
      </c>
      <c r="E242" s="5">
        <f t="shared" si="9"/>
        <v>354</v>
      </c>
    </row>
    <row r="243" spans="1:5" ht="9.75" customHeight="1">
      <c r="A243" s="1" t="s">
        <v>40</v>
      </c>
      <c r="B243" s="5">
        <f>SUM(B223:B242)</f>
        <v>3346</v>
      </c>
      <c r="C243" s="5">
        <f>SUM(C223:C242)</f>
        <v>0</v>
      </c>
      <c r="D243" s="5">
        <f>SUM(D223:D242)</f>
        <v>0</v>
      </c>
      <c r="E243" s="5">
        <f t="shared" si="9"/>
        <v>3346</v>
      </c>
    </row>
    <row r="244" ht="9.75" customHeight="1"/>
    <row r="245" spans="1:5" ht="9.75" customHeight="1">
      <c r="A245" s="1" t="s">
        <v>29</v>
      </c>
      <c r="B245" s="5">
        <v>84</v>
      </c>
      <c r="E245" s="5">
        <f aca="true" t="shared" si="10" ref="E245:E252">SUM(B245:D245)</f>
        <v>84</v>
      </c>
    </row>
    <row r="246" spans="1:5" ht="9.75" customHeight="1">
      <c r="A246" s="1" t="s">
        <v>31</v>
      </c>
      <c r="B246" s="5">
        <v>1732</v>
      </c>
      <c r="E246" s="5">
        <f t="shared" si="10"/>
        <v>1732</v>
      </c>
    </row>
    <row r="247" spans="1:5" ht="9.75" customHeight="1">
      <c r="A247" s="1" t="s">
        <v>65</v>
      </c>
      <c r="B247" s="5">
        <v>204</v>
      </c>
      <c r="E247" s="5">
        <f t="shared" si="10"/>
        <v>204</v>
      </c>
    </row>
    <row r="248" spans="1:5" ht="9.75" customHeight="1">
      <c r="A248" s="1" t="s">
        <v>91</v>
      </c>
      <c r="B248" s="5">
        <v>347</v>
      </c>
      <c r="E248" s="5">
        <f t="shared" si="10"/>
        <v>347</v>
      </c>
    </row>
    <row r="249" spans="1:5" ht="9.75" customHeight="1">
      <c r="A249" s="1" t="s">
        <v>92</v>
      </c>
      <c r="B249" s="5">
        <v>0</v>
      </c>
      <c r="E249" s="5">
        <f t="shared" si="10"/>
        <v>0</v>
      </c>
    </row>
    <row r="250" spans="1:5" ht="9.75" customHeight="1">
      <c r="A250" s="1" t="s">
        <v>95</v>
      </c>
      <c r="B250" s="5">
        <v>414</v>
      </c>
      <c r="E250" s="5">
        <f t="shared" si="10"/>
        <v>414</v>
      </c>
    </row>
    <row r="251" spans="1:5" ht="9.75" customHeight="1">
      <c r="A251" s="1" t="s">
        <v>122</v>
      </c>
      <c r="B251" s="5">
        <v>153</v>
      </c>
      <c r="E251" s="5">
        <f t="shared" si="10"/>
        <v>153</v>
      </c>
    </row>
    <row r="252" spans="1:5" ht="9.75" customHeight="1">
      <c r="A252" s="1" t="s">
        <v>162</v>
      </c>
      <c r="B252" s="5">
        <v>234</v>
      </c>
      <c r="E252" s="5">
        <f t="shared" si="10"/>
        <v>234</v>
      </c>
    </row>
    <row r="253" spans="1:5" ht="9.75" customHeight="1">
      <c r="A253" s="1" t="s">
        <v>41</v>
      </c>
      <c r="B253" s="5">
        <f>SUM(B245:B252)</f>
        <v>3168</v>
      </c>
      <c r="C253" s="5">
        <f>SUM(C245:C252)</f>
        <v>0</v>
      </c>
      <c r="D253" s="5">
        <f>SUM(D245:D252)</f>
        <v>0</v>
      </c>
      <c r="E253" s="5">
        <f>SUM(E245:E252)</f>
        <v>3168</v>
      </c>
    </row>
    <row r="254" ht="9.75" customHeight="1"/>
    <row r="255" spans="1:5" ht="9.75" customHeight="1">
      <c r="A255" s="1" t="s">
        <v>20</v>
      </c>
      <c r="B255" s="5">
        <v>0</v>
      </c>
      <c r="E255" s="5">
        <f aca="true" t="shared" si="11" ref="E255:E269">SUM(B255:D255)</f>
        <v>0</v>
      </c>
    </row>
    <row r="256" spans="1:5" ht="9.75" customHeight="1">
      <c r="A256" s="1" t="s">
        <v>22</v>
      </c>
      <c r="B256" s="5">
        <v>234</v>
      </c>
      <c r="E256" s="5">
        <f t="shared" si="11"/>
        <v>234</v>
      </c>
    </row>
    <row r="257" spans="1:5" ht="9.75" customHeight="1">
      <c r="A257" s="1" t="s">
        <v>50</v>
      </c>
      <c r="B257" s="5">
        <v>579</v>
      </c>
      <c r="E257" s="5">
        <f t="shared" si="11"/>
        <v>579</v>
      </c>
    </row>
    <row r="258" spans="1:5" ht="9.75" customHeight="1">
      <c r="A258" s="1" t="s">
        <v>64</v>
      </c>
      <c r="B258" s="5">
        <v>0</v>
      </c>
      <c r="E258" s="5">
        <f t="shared" si="11"/>
        <v>0</v>
      </c>
    </row>
    <row r="259" spans="1:5" ht="9.75" customHeight="1">
      <c r="A259" s="1" t="s">
        <v>67</v>
      </c>
      <c r="B259" s="5">
        <v>0</v>
      </c>
      <c r="E259" s="5">
        <f t="shared" si="11"/>
        <v>0</v>
      </c>
    </row>
    <row r="260" spans="1:5" ht="9.75" customHeight="1">
      <c r="A260" s="1" t="s">
        <v>75</v>
      </c>
      <c r="B260" s="5">
        <v>597</v>
      </c>
      <c r="E260" s="5">
        <f t="shared" si="11"/>
        <v>597</v>
      </c>
    </row>
    <row r="261" spans="1:5" ht="9.75" customHeight="1">
      <c r="A261" s="1" t="s">
        <v>88</v>
      </c>
      <c r="B261" s="5">
        <v>0</v>
      </c>
      <c r="E261" s="5">
        <f t="shared" si="11"/>
        <v>0</v>
      </c>
    </row>
    <row r="262" spans="1:5" ht="9.75" customHeight="1">
      <c r="A262" s="1" t="s">
        <v>96</v>
      </c>
      <c r="B262" s="5">
        <v>0</v>
      </c>
      <c r="E262" s="5">
        <f t="shared" si="11"/>
        <v>0</v>
      </c>
    </row>
    <row r="263" spans="1:5" ht="9.75" customHeight="1">
      <c r="A263" s="1" t="s">
        <v>102</v>
      </c>
      <c r="B263" s="5">
        <v>0</v>
      </c>
      <c r="E263" s="5">
        <f t="shared" si="11"/>
        <v>0</v>
      </c>
    </row>
    <row r="264" spans="1:5" ht="9.75" customHeight="1">
      <c r="A264" s="1" t="s">
        <v>120</v>
      </c>
      <c r="B264" s="5">
        <v>447</v>
      </c>
      <c r="E264" s="5">
        <f t="shared" si="11"/>
        <v>447</v>
      </c>
    </row>
    <row r="265" spans="1:5" ht="9.75" customHeight="1">
      <c r="A265" s="1" t="s">
        <v>123</v>
      </c>
      <c r="B265" s="5">
        <v>405</v>
      </c>
      <c r="E265" s="5">
        <f t="shared" si="11"/>
        <v>405</v>
      </c>
    </row>
    <row r="266" spans="1:5" ht="9.75" customHeight="1">
      <c r="A266" s="1" t="s">
        <v>126</v>
      </c>
      <c r="B266" s="5">
        <v>666</v>
      </c>
      <c r="E266" s="5">
        <f t="shared" si="11"/>
        <v>666</v>
      </c>
    </row>
    <row r="267" spans="1:5" ht="9.75" customHeight="1">
      <c r="A267" s="1" t="s">
        <v>136</v>
      </c>
      <c r="B267" s="5">
        <v>81</v>
      </c>
      <c r="E267" s="5">
        <f t="shared" si="11"/>
        <v>81</v>
      </c>
    </row>
    <row r="268" spans="1:5" ht="9.75" customHeight="1">
      <c r="A268" s="1" t="s">
        <v>137</v>
      </c>
      <c r="B268" s="5">
        <v>339</v>
      </c>
      <c r="E268" s="5">
        <f t="shared" si="11"/>
        <v>339</v>
      </c>
    </row>
    <row r="269" spans="1:5" ht="9.75" customHeight="1">
      <c r="A269" s="1" t="s">
        <v>161</v>
      </c>
      <c r="B269" s="5">
        <v>0</v>
      </c>
      <c r="E269" s="5">
        <f t="shared" si="11"/>
        <v>0</v>
      </c>
    </row>
    <row r="270" spans="1:5" ht="9.75" customHeight="1">
      <c r="A270" s="1" t="s">
        <v>42</v>
      </c>
      <c r="B270" s="5">
        <f>SUM(B255:B269)</f>
        <v>3348</v>
      </c>
      <c r="C270" s="5">
        <f>SUM(C255:C269)</f>
        <v>0</v>
      </c>
      <c r="D270" s="5">
        <f>SUM(D255:D269)</f>
        <v>0</v>
      </c>
      <c r="E270" s="5">
        <f>SUM(E255:E269)</f>
        <v>3348</v>
      </c>
    </row>
    <row r="271" ht="9.75" customHeight="1"/>
    <row r="272" spans="1:5" ht="9.75" customHeight="1">
      <c r="A272" s="1" t="s">
        <v>76</v>
      </c>
      <c r="B272" s="5">
        <v>0</v>
      </c>
      <c r="E272" s="5">
        <f>SUM(B272:D272)</f>
        <v>0</v>
      </c>
    </row>
    <row r="273" spans="1:5" ht="9.75" customHeight="1">
      <c r="A273" s="1" t="s">
        <v>82</v>
      </c>
      <c r="B273" s="5">
        <v>314</v>
      </c>
      <c r="E273" s="5">
        <f>SUM(B273:D273)</f>
        <v>314</v>
      </c>
    </row>
    <row r="274" spans="1:5" ht="9.75" customHeight="1">
      <c r="A274" s="1" t="s">
        <v>119</v>
      </c>
      <c r="B274" s="5">
        <f>SUM(B272:B273)</f>
        <v>314</v>
      </c>
      <c r="C274" s="5">
        <f>SUM(C272:C273)</f>
        <v>0</v>
      </c>
      <c r="D274" s="5">
        <f>SUM(D272:D273)</f>
        <v>0</v>
      </c>
      <c r="E274" s="5">
        <f>SUM(E272:E273)</f>
        <v>314</v>
      </c>
    </row>
    <row r="275" ht="9.75" customHeight="1"/>
    <row r="276" spans="1:5" ht="9.75" customHeight="1">
      <c r="A276" s="1" t="s">
        <v>158</v>
      </c>
      <c r="B276" s="5">
        <f>B274+B270+B253+B243+B221+B202+B189+B159</f>
        <v>20633.5</v>
      </c>
      <c r="C276" s="5">
        <f>C274+C270+C253+C243+C221+C202+C189+C159</f>
        <v>0</v>
      </c>
      <c r="D276" s="5">
        <f>D274+D270+D253+D243+D221+D202+D189+D159</f>
        <v>0</v>
      </c>
      <c r="E276" s="5">
        <f>E274+E270+E253+E243+E221+E202+E189+E159</f>
        <v>20633.5</v>
      </c>
    </row>
    <row r="277" spans="1:5" ht="9.75" customHeight="1">
      <c r="A277" s="2" t="s">
        <v>147</v>
      </c>
      <c r="B277" s="6"/>
      <c r="C277" s="6"/>
      <c r="D277" s="6"/>
      <c r="E277" s="6"/>
    </row>
    <row r="278" spans="1:5" ht="9.75" customHeight="1">
      <c r="A278" s="2"/>
      <c r="B278" s="6"/>
      <c r="C278" s="6"/>
      <c r="D278" s="6"/>
      <c r="E278" s="6"/>
    </row>
    <row r="279" spans="1:5" ht="9.75" customHeight="1">
      <c r="A279" s="2" t="s">
        <v>114</v>
      </c>
      <c r="B279" s="6"/>
      <c r="C279" s="6"/>
      <c r="D279" s="6"/>
      <c r="E279" s="6"/>
    </row>
    <row r="280" spans="1:5" ht="9.75" customHeight="1">
      <c r="A280" s="2" t="str">
        <f>+A4</f>
        <v>BY DEPARTMENT AND SEMESTER, 2007-2008</v>
      </c>
      <c r="B280" s="6"/>
      <c r="C280" s="6"/>
      <c r="D280" s="6"/>
      <c r="E280" s="6"/>
    </row>
    <row r="281" ht="9.75" customHeight="1"/>
    <row r="282" spans="1:5" ht="9.75" customHeight="1">
      <c r="A282" s="3"/>
      <c r="B282" s="7"/>
      <c r="C282" s="7"/>
      <c r="D282" s="7"/>
      <c r="E282" s="9"/>
    </row>
    <row r="283" spans="1:5" ht="9.75" customHeight="1">
      <c r="A283" s="4" t="s">
        <v>43</v>
      </c>
      <c r="B283" s="8" t="s">
        <v>140</v>
      </c>
      <c r="C283" s="8" t="s">
        <v>60</v>
      </c>
      <c r="D283" s="8" t="s">
        <v>139</v>
      </c>
      <c r="E283" s="10" t="s">
        <v>157</v>
      </c>
    </row>
    <row r="284" ht="9.75" customHeight="1"/>
    <row r="285" spans="1:5" ht="9.75" customHeight="1">
      <c r="A285" s="1" t="s">
        <v>27</v>
      </c>
      <c r="B285" s="5">
        <f aca="true" t="shared" si="12" ref="B285:D296">B147+B9</f>
        <v>110</v>
      </c>
      <c r="C285" s="5">
        <f t="shared" si="12"/>
        <v>0</v>
      </c>
      <c r="D285" s="5">
        <f t="shared" si="12"/>
        <v>0</v>
      </c>
      <c r="E285" s="5">
        <f aca="true" t="shared" si="13" ref="E285:E296">SUM(B285:D285)</f>
        <v>110</v>
      </c>
    </row>
    <row r="286" spans="1:5" ht="9.75" customHeight="1">
      <c r="A286" s="1" t="s">
        <v>28</v>
      </c>
      <c r="B286" s="5">
        <f t="shared" si="12"/>
        <v>45</v>
      </c>
      <c r="C286" s="5">
        <f t="shared" si="12"/>
        <v>0</v>
      </c>
      <c r="D286" s="5">
        <f t="shared" si="12"/>
        <v>0</v>
      </c>
      <c r="E286" s="5">
        <f t="shared" si="13"/>
        <v>45</v>
      </c>
    </row>
    <row r="287" spans="1:5" ht="9.75" customHeight="1">
      <c r="A287" s="1" t="s">
        <v>46</v>
      </c>
      <c r="B287" s="5">
        <f t="shared" si="12"/>
        <v>3</v>
      </c>
      <c r="C287" s="5">
        <f t="shared" si="12"/>
        <v>0</v>
      </c>
      <c r="D287" s="5">
        <f t="shared" si="12"/>
        <v>0</v>
      </c>
      <c r="E287" s="5">
        <f t="shared" si="13"/>
        <v>3</v>
      </c>
    </row>
    <row r="288" spans="1:5" ht="9.75" customHeight="1">
      <c r="A288" s="1" t="s">
        <v>47</v>
      </c>
      <c r="B288" s="5">
        <f t="shared" si="12"/>
        <v>0</v>
      </c>
      <c r="C288" s="5">
        <f t="shared" si="12"/>
        <v>0</v>
      </c>
      <c r="D288" s="5">
        <f t="shared" si="12"/>
        <v>0</v>
      </c>
      <c r="E288" s="5">
        <f t="shared" si="13"/>
        <v>0</v>
      </c>
    </row>
    <row r="289" spans="1:5" ht="9.75" customHeight="1">
      <c r="A289" s="1" t="s">
        <v>48</v>
      </c>
      <c r="B289" s="5">
        <f t="shared" si="12"/>
        <v>1043</v>
      </c>
      <c r="C289" s="5">
        <f t="shared" si="12"/>
        <v>0</v>
      </c>
      <c r="D289" s="5">
        <f t="shared" si="12"/>
        <v>0</v>
      </c>
      <c r="E289" s="5">
        <f t="shared" si="13"/>
        <v>1043</v>
      </c>
    </row>
    <row r="290" spans="1:5" ht="9.75" customHeight="1">
      <c r="A290" s="1" t="s">
        <v>49</v>
      </c>
      <c r="B290" s="5">
        <f t="shared" si="12"/>
        <v>357</v>
      </c>
      <c r="C290" s="5">
        <f t="shared" si="12"/>
        <v>0</v>
      </c>
      <c r="D290" s="5">
        <f t="shared" si="12"/>
        <v>0</v>
      </c>
      <c r="E290" s="5">
        <f t="shared" si="13"/>
        <v>357</v>
      </c>
    </row>
    <row r="291" spans="1:5" ht="9.75" customHeight="1">
      <c r="A291" s="1" t="s">
        <v>78</v>
      </c>
      <c r="B291" s="5">
        <f t="shared" si="12"/>
        <v>30</v>
      </c>
      <c r="C291" s="5">
        <f t="shared" si="12"/>
        <v>0</v>
      </c>
      <c r="D291" s="5">
        <f t="shared" si="12"/>
        <v>0</v>
      </c>
      <c r="E291" s="5">
        <f t="shared" si="13"/>
        <v>30</v>
      </c>
    </row>
    <row r="292" spans="1:5" ht="9.75" customHeight="1">
      <c r="A292" s="1" t="s">
        <v>85</v>
      </c>
      <c r="B292" s="5">
        <f t="shared" si="12"/>
        <v>46</v>
      </c>
      <c r="C292" s="5">
        <f t="shared" si="12"/>
        <v>0</v>
      </c>
      <c r="D292" s="5">
        <f t="shared" si="12"/>
        <v>0</v>
      </c>
      <c r="E292" s="5">
        <f t="shared" si="13"/>
        <v>46</v>
      </c>
    </row>
    <row r="293" spans="1:5" ht="9.75" customHeight="1">
      <c r="A293" s="1" t="s">
        <v>93</v>
      </c>
      <c r="B293" s="5">
        <f t="shared" si="12"/>
        <v>0</v>
      </c>
      <c r="C293" s="5">
        <f t="shared" si="12"/>
        <v>0</v>
      </c>
      <c r="D293" s="5">
        <f t="shared" si="12"/>
        <v>0</v>
      </c>
      <c r="E293" s="5">
        <f t="shared" si="13"/>
        <v>0</v>
      </c>
    </row>
    <row r="294" spans="1:5" ht="9.75" customHeight="1">
      <c r="A294" s="1" t="s">
        <v>125</v>
      </c>
      <c r="B294" s="5">
        <f t="shared" si="12"/>
        <v>0</v>
      </c>
      <c r="C294" s="5">
        <f t="shared" si="12"/>
        <v>0</v>
      </c>
      <c r="D294" s="5">
        <f t="shared" si="12"/>
        <v>0</v>
      </c>
      <c r="E294" s="5">
        <f t="shared" si="13"/>
        <v>0</v>
      </c>
    </row>
    <row r="295" spans="1:5" ht="9.75" customHeight="1">
      <c r="A295" s="1" t="s">
        <v>135</v>
      </c>
      <c r="B295" s="5">
        <f t="shared" si="12"/>
        <v>2062</v>
      </c>
      <c r="C295" s="5">
        <f t="shared" si="12"/>
        <v>0</v>
      </c>
      <c r="D295" s="5">
        <f t="shared" si="12"/>
        <v>0</v>
      </c>
      <c r="E295" s="5">
        <f t="shared" si="13"/>
        <v>2062</v>
      </c>
    </row>
    <row r="296" spans="1:5" ht="9.75" customHeight="1">
      <c r="A296" s="1" t="s">
        <v>155</v>
      </c>
      <c r="B296" s="5">
        <f t="shared" si="12"/>
        <v>1356.5</v>
      </c>
      <c r="C296" s="5">
        <f t="shared" si="12"/>
        <v>0</v>
      </c>
      <c r="D296" s="5">
        <f t="shared" si="12"/>
        <v>0</v>
      </c>
      <c r="E296" s="5">
        <f t="shared" si="13"/>
        <v>1356.5</v>
      </c>
    </row>
    <row r="297" spans="1:5" ht="9.75" customHeight="1">
      <c r="A297" s="1" t="s">
        <v>36</v>
      </c>
      <c r="B297" s="5">
        <f>SUM(B285:B296)</f>
        <v>5052.5</v>
      </c>
      <c r="C297" s="5">
        <f>SUM(C285:C296)</f>
        <v>0</v>
      </c>
      <c r="D297" s="5">
        <f>SUM(D285:D296)</f>
        <v>0</v>
      </c>
      <c r="E297" s="5">
        <f>SUM(E285:E296)</f>
        <v>5052.5</v>
      </c>
    </row>
    <row r="298" ht="9.75" customHeight="1"/>
    <row r="299" spans="1:5" ht="9.75" customHeight="1">
      <c r="A299" s="1" t="s">
        <v>21</v>
      </c>
      <c r="B299" s="5">
        <f aca="true" t="shared" si="14" ref="B299:D326">B161+B23</f>
        <v>64</v>
      </c>
      <c r="C299" s="5">
        <f t="shared" si="14"/>
        <v>0</v>
      </c>
      <c r="D299" s="5">
        <f t="shared" si="14"/>
        <v>0</v>
      </c>
      <c r="E299" s="5">
        <f aca="true" t="shared" si="15" ref="E299:E326">SUM(B299:D299)</f>
        <v>64</v>
      </c>
    </row>
    <row r="300" spans="1:5" ht="9.75" customHeight="1">
      <c r="A300" s="1" t="s">
        <v>23</v>
      </c>
      <c r="B300" s="5">
        <f t="shared" si="14"/>
        <v>0</v>
      </c>
      <c r="C300" s="5">
        <f t="shared" si="14"/>
        <v>0</v>
      </c>
      <c r="D300" s="5">
        <f t="shared" si="14"/>
        <v>0</v>
      </c>
      <c r="E300" s="5">
        <f t="shared" si="15"/>
        <v>0</v>
      </c>
    </row>
    <row r="301" spans="1:5" ht="9.75" customHeight="1">
      <c r="A301" s="1" t="s">
        <v>33</v>
      </c>
      <c r="B301" s="5">
        <f t="shared" si="14"/>
        <v>0</v>
      </c>
      <c r="C301" s="5">
        <f t="shared" si="14"/>
        <v>0</v>
      </c>
      <c r="D301" s="5">
        <f t="shared" si="14"/>
        <v>0</v>
      </c>
      <c r="E301" s="5">
        <f t="shared" si="15"/>
        <v>0</v>
      </c>
    </row>
    <row r="302" spans="1:5" ht="9.75" customHeight="1">
      <c r="A302" s="1" t="s">
        <v>34</v>
      </c>
      <c r="B302" s="5">
        <f t="shared" si="14"/>
        <v>0</v>
      </c>
      <c r="C302" s="5">
        <f t="shared" si="14"/>
        <v>0</v>
      </c>
      <c r="D302" s="5">
        <f t="shared" si="14"/>
        <v>0</v>
      </c>
      <c r="E302" s="5">
        <f t="shared" si="15"/>
        <v>0</v>
      </c>
    </row>
    <row r="303" spans="1:5" ht="9.75" customHeight="1">
      <c r="A303" s="1" t="s">
        <v>44</v>
      </c>
      <c r="B303" s="5">
        <f t="shared" si="14"/>
        <v>993</v>
      </c>
      <c r="C303" s="5">
        <f t="shared" si="14"/>
        <v>0</v>
      </c>
      <c r="D303" s="5">
        <f t="shared" si="14"/>
        <v>0</v>
      </c>
      <c r="E303" s="5">
        <f t="shared" si="15"/>
        <v>993</v>
      </c>
    </row>
    <row r="304" spans="1:5" ht="9.75" customHeight="1">
      <c r="A304" s="1" t="s">
        <v>45</v>
      </c>
      <c r="B304" s="5">
        <f t="shared" si="14"/>
        <v>0</v>
      </c>
      <c r="C304" s="5">
        <f t="shared" si="14"/>
        <v>0</v>
      </c>
      <c r="D304" s="5">
        <f t="shared" si="14"/>
        <v>0</v>
      </c>
      <c r="E304" s="5">
        <f t="shared" si="15"/>
        <v>0</v>
      </c>
    </row>
    <row r="305" spans="1:5" ht="9.75" customHeight="1">
      <c r="A305" s="1" t="s">
        <v>51</v>
      </c>
      <c r="B305" s="5">
        <f t="shared" si="14"/>
        <v>108</v>
      </c>
      <c r="C305" s="5">
        <f t="shared" si="14"/>
        <v>0</v>
      </c>
      <c r="D305" s="5">
        <f t="shared" si="14"/>
        <v>0</v>
      </c>
      <c r="E305" s="5">
        <f t="shared" si="15"/>
        <v>108</v>
      </c>
    </row>
    <row r="306" spans="1:5" ht="9.75" customHeight="1">
      <c r="A306" s="1" t="s">
        <v>58</v>
      </c>
      <c r="B306" s="5">
        <f t="shared" si="14"/>
        <v>3058</v>
      </c>
      <c r="C306" s="5">
        <f t="shared" si="14"/>
        <v>0</v>
      </c>
      <c r="D306" s="5">
        <f t="shared" si="14"/>
        <v>0</v>
      </c>
      <c r="E306" s="5">
        <f t="shared" si="15"/>
        <v>3058</v>
      </c>
    </row>
    <row r="307" spans="1:6" ht="9.75" customHeight="1">
      <c r="A307" s="1" t="s">
        <v>59</v>
      </c>
      <c r="B307" s="5">
        <f t="shared" si="14"/>
        <v>0</v>
      </c>
      <c r="C307" s="5">
        <f t="shared" si="14"/>
        <v>0</v>
      </c>
      <c r="D307" s="5">
        <f t="shared" si="14"/>
        <v>0</v>
      </c>
      <c r="E307" s="5">
        <f t="shared" si="15"/>
        <v>0</v>
      </c>
      <c r="F307" s="11"/>
    </row>
    <row r="308" spans="1:5" ht="9.75" customHeight="1">
      <c r="A308" s="1" t="s">
        <v>56</v>
      </c>
      <c r="B308" s="5">
        <f t="shared" si="14"/>
        <v>360</v>
      </c>
      <c r="C308" s="5">
        <f t="shared" si="14"/>
        <v>0</v>
      </c>
      <c r="D308" s="5">
        <f t="shared" si="14"/>
        <v>0</v>
      </c>
      <c r="E308" s="5">
        <f t="shared" si="15"/>
        <v>360</v>
      </c>
    </row>
    <row r="309" spans="1:5" ht="9.75" customHeight="1">
      <c r="A309" s="1" t="s">
        <v>57</v>
      </c>
      <c r="B309" s="5">
        <f t="shared" si="14"/>
        <v>0</v>
      </c>
      <c r="C309" s="5">
        <f t="shared" si="14"/>
        <v>0</v>
      </c>
      <c r="D309" s="5">
        <f t="shared" si="14"/>
        <v>0</v>
      </c>
      <c r="E309" s="5">
        <f t="shared" si="15"/>
        <v>0</v>
      </c>
    </row>
    <row r="310" spans="1:5" ht="9.75" customHeight="1">
      <c r="A310" s="1" t="s">
        <v>167</v>
      </c>
      <c r="B310" s="5">
        <f t="shared" si="14"/>
        <v>158.5</v>
      </c>
      <c r="C310" s="5">
        <f t="shared" si="14"/>
        <v>0</v>
      </c>
      <c r="D310" s="5">
        <f t="shared" si="14"/>
        <v>0</v>
      </c>
      <c r="E310" s="5">
        <f t="shared" si="15"/>
        <v>158.5</v>
      </c>
    </row>
    <row r="311" spans="1:5" ht="9.75" customHeight="1">
      <c r="A311" s="1" t="s">
        <v>62</v>
      </c>
      <c r="B311" s="5">
        <f t="shared" si="14"/>
        <v>0</v>
      </c>
      <c r="C311" s="5">
        <f t="shared" si="14"/>
        <v>0</v>
      </c>
      <c r="D311" s="5">
        <f t="shared" si="14"/>
        <v>0</v>
      </c>
      <c r="E311" s="5">
        <f t="shared" si="15"/>
        <v>0</v>
      </c>
    </row>
    <row r="312" spans="1:5" ht="9.75" customHeight="1">
      <c r="A312" s="1" t="s">
        <v>63</v>
      </c>
      <c r="B312" s="5">
        <f t="shared" si="14"/>
        <v>0</v>
      </c>
      <c r="C312" s="5">
        <f t="shared" si="14"/>
        <v>0</v>
      </c>
      <c r="D312" s="5">
        <f t="shared" si="14"/>
        <v>0</v>
      </c>
      <c r="E312" s="5">
        <f t="shared" si="15"/>
        <v>0</v>
      </c>
    </row>
    <row r="313" spans="1:5" ht="9.75" customHeight="1">
      <c r="A313" s="1" t="s">
        <v>66</v>
      </c>
      <c r="B313" s="5">
        <f t="shared" si="14"/>
        <v>39</v>
      </c>
      <c r="C313" s="5">
        <f t="shared" si="14"/>
        <v>0</v>
      </c>
      <c r="D313" s="5">
        <f t="shared" si="14"/>
        <v>0</v>
      </c>
      <c r="E313" s="5">
        <f t="shared" si="15"/>
        <v>39</v>
      </c>
    </row>
    <row r="314" spans="1:5" ht="9.75" customHeight="1">
      <c r="A314" s="1" t="s">
        <v>68</v>
      </c>
      <c r="B314" s="5">
        <f t="shared" si="14"/>
        <v>0</v>
      </c>
      <c r="C314" s="5">
        <f t="shared" si="14"/>
        <v>0</v>
      </c>
      <c r="D314" s="5">
        <f t="shared" si="14"/>
        <v>0</v>
      </c>
      <c r="E314" s="5">
        <f t="shared" si="15"/>
        <v>0</v>
      </c>
    </row>
    <row r="315" spans="1:5" ht="9.75" customHeight="1">
      <c r="A315" s="1" t="s">
        <v>73</v>
      </c>
      <c r="B315" s="5">
        <f t="shared" si="14"/>
        <v>0</v>
      </c>
      <c r="C315" s="5">
        <f t="shared" si="14"/>
        <v>0</v>
      </c>
      <c r="D315" s="5">
        <f t="shared" si="14"/>
        <v>0</v>
      </c>
      <c r="E315" s="5">
        <f t="shared" si="15"/>
        <v>0</v>
      </c>
    </row>
    <row r="316" spans="1:5" ht="9.75" customHeight="1">
      <c r="A316" s="1" t="s">
        <v>74</v>
      </c>
      <c r="B316" s="5">
        <f t="shared" si="14"/>
        <v>0</v>
      </c>
      <c r="C316" s="5">
        <f t="shared" si="14"/>
        <v>0</v>
      </c>
      <c r="D316" s="5">
        <f t="shared" si="14"/>
        <v>0</v>
      </c>
      <c r="E316" s="5">
        <f t="shared" si="15"/>
        <v>0</v>
      </c>
    </row>
    <row r="317" spans="1:5" ht="9.75" customHeight="1">
      <c r="A317" s="1" t="s">
        <v>79</v>
      </c>
      <c r="B317" s="5">
        <f t="shared" si="14"/>
        <v>0</v>
      </c>
      <c r="C317" s="5">
        <f t="shared" si="14"/>
        <v>0</v>
      </c>
      <c r="D317" s="5">
        <f t="shared" si="14"/>
        <v>0</v>
      </c>
      <c r="E317" s="5">
        <f t="shared" si="15"/>
        <v>0</v>
      </c>
    </row>
    <row r="318" spans="1:5" ht="9.75" customHeight="1">
      <c r="A318" s="1" t="s">
        <v>80</v>
      </c>
      <c r="B318" s="5">
        <f t="shared" si="14"/>
        <v>0</v>
      </c>
      <c r="C318" s="5">
        <f t="shared" si="14"/>
        <v>0</v>
      </c>
      <c r="D318" s="5">
        <f t="shared" si="14"/>
        <v>0</v>
      </c>
      <c r="E318" s="5">
        <f t="shared" si="15"/>
        <v>0</v>
      </c>
    </row>
    <row r="319" spans="1:5" ht="9.75" customHeight="1">
      <c r="A319" s="1" t="s">
        <v>81</v>
      </c>
      <c r="B319" s="5">
        <f t="shared" si="14"/>
        <v>0</v>
      </c>
      <c r="C319" s="5">
        <f t="shared" si="14"/>
        <v>0</v>
      </c>
      <c r="D319" s="5">
        <f t="shared" si="14"/>
        <v>0</v>
      </c>
      <c r="E319" s="5">
        <f t="shared" si="15"/>
        <v>0</v>
      </c>
    </row>
    <row r="320" spans="1:5" ht="9.75" customHeight="1">
      <c r="A320" s="1" t="s">
        <v>101</v>
      </c>
      <c r="B320" s="5">
        <f t="shared" si="14"/>
        <v>413</v>
      </c>
      <c r="C320" s="5">
        <f t="shared" si="14"/>
        <v>0</v>
      </c>
      <c r="D320" s="5">
        <f t="shared" si="14"/>
        <v>0</v>
      </c>
      <c r="E320" s="5">
        <f t="shared" si="15"/>
        <v>413</v>
      </c>
    </row>
    <row r="321" spans="1:5" ht="9.75" customHeight="1">
      <c r="A321" s="1" t="s">
        <v>124</v>
      </c>
      <c r="B321" s="5">
        <f t="shared" si="14"/>
        <v>0</v>
      </c>
      <c r="C321" s="5">
        <f t="shared" si="14"/>
        <v>0</v>
      </c>
      <c r="D321" s="5">
        <f t="shared" si="14"/>
        <v>0</v>
      </c>
      <c r="E321" s="5">
        <f t="shared" si="15"/>
        <v>0</v>
      </c>
    </row>
    <row r="322" spans="1:5" ht="9.75" customHeight="1">
      <c r="A322" s="1" t="s">
        <v>134</v>
      </c>
      <c r="B322" s="5">
        <f t="shared" si="14"/>
        <v>0</v>
      </c>
      <c r="C322" s="5">
        <f t="shared" si="14"/>
        <v>0</v>
      </c>
      <c r="D322" s="5">
        <f t="shared" si="14"/>
        <v>0</v>
      </c>
      <c r="E322" s="5">
        <f t="shared" si="15"/>
        <v>0</v>
      </c>
    </row>
    <row r="323" spans="1:5" ht="9.75" customHeight="1">
      <c r="A323" s="1" t="s">
        <v>138</v>
      </c>
      <c r="B323" s="5">
        <f t="shared" si="14"/>
        <v>237</v>
      </c>
      <c r="C323" s="5">
        <f t="shared" si="14"/>
        <v>0</v>
      </c>
      <c r="D323" s="5">
        <f t="shared" si="14"/>
        <v>0</v>
      </c>
      <c r="E323" s="5">
        <f t="shared" si="15"/>
        <v>237</v>
      </c>
    </row>
    <row r="324" spans="1:5" ht="9.75" customHeight="1">
      <c r="A324" s="1" t="s">
        <v>141</v>
      </c>
      <c r="B324" s="5">
        <f t="shared" si="14"/>
        <v>0</v>
      </c>
      <c r="C324" s="5">
        <f t="shared" si="14"/>
        <v>0</v>
      </c>
      <c r="D324" s="5">
        <f t="shared" si="14"/>
        <v>0</v>
      </c>
      <c r="E324" s="5">
        <f t="shared" si="15"/>
        <v>0</v>
      </c>
    </row>
    <row r="325" spans="1:5" ht="9.75" customHeight="1">
      <c r="A325" s="1" t="s">
        <v>156</v>
      </c>
      <c r="B325" s="5">
        <f t="shared" si="14"/>
        <v>360</v>
      </c>
      <c r="C325" s="5">
        <f t="shared" si="14"/>
        <v>0</v>
      </c>
      <c r="D325" s="5">
        <f t="shared" si="14"/>
        <v>0</v>
      </c>
      <c r="E325" s="5">
        <f t="shared" si="15"/>
        <v>360</v>
      </c>
    </row>
    <row r="326" spans="1:5" ht="9.75" customHeight="1">
      <c r="A326" s="1" t="s">
        <v>160</v>
      </c>
      <c r="B326" s="5">
        <f t="shared" si="14"/>
        <v>1104</v>
      </c>
      <c r="C326" s="5">
        <f t="shared" si="14"/>
        <v>0</v>
      </c>
      <c r="D326" s="5">
        <f t="shared" si="14"/>
        <v>0</v>
      </c>
      <c r="E326" s="5">
        <f t="shared" si="15"/>
        <v>1104</v>
      </c>
    </row>
    <row r="327" spans="1:5" ht="9.75" customHeight="1">
      <c r="A327" s="1" t="s">
        <v>37</v>
      </c>
      <c r="B327" s="5">
        <f>SUM(B299:B326)</f>
        <v>6894.5</v>
      </c>
      <c r="C327" s="5">
        <f>SUM(C299:C326)</f>
        <v>0</v>
      </c>
      <c r="D327" s="5">
        <f>SUM(D299:D326)</f>
        <v>0</v>
      </c>
      <c r="E327" s="5">
        <f>SUM(E299:E326)</f>
        <v>6894.5</v>
      </c>
    </row>
    <row r="328" ht="9.75" customHeight="1"/>
    <row r="329" spans="1:5" ht="9.75" customHeight="1">
      <c r="A329" s="1" t="s">
        <v>19</v>
      </c>
      <c r="B329" s="5">
        <f aca="true" t="shared" si="16" ref="B329:D336">B191+B53</f>
        <v>819</v>
      </c>
      <c r="C329" s="5">
        <f t="shared" si="16"/>
        <v>0</v>
      </c>
      <c r="D329" s="5">
        <f t="shared" si="16"/>
        <v>0</v>
      </c>
      <c r="E329" s="5">
        <f aca="true" t="shared" si="17" ref="E329:E339">SUM(B329:D329)</f>
        <v>819</v>
      </c>
    </row>
    <row r="330" spans="1:5" ht="9.75" customHeight="1">
      <c r="A330" s="1" t="s">
        <v>30</v>
      </c>
      <c r="B330" s="5">
        <f t="shared" si="16"/>
        <v>1033</v>
      </c>
      <c r="C330" s="5">
        <f t="shared" si="16"/>
        <v>0</v>
      </c>
      <c r="D330" s="5">
        <f t="shared" si="16"/>
        <v>0</v>
      </c>
      <c r="E330" s="5">
        <f t="shared" si="17"/>
        <v>1033</v>
      </c>
    </row>
    <row r="331" spans="1:5" ht="9.75" customHeight="1">
      <c r="A331" s="1" t="s">
        <v>54</v>
      </c>
      <c r="B331" s="5">
        <f t="shared" si="16"/>
        <v>276</v>
      </c>
      <c r="C331" s="5">
        <f t="shared" si="16"/>
        <v>0</v>
      </c>
      <c r="D331" s="5">
        <f t="shared" si="16"/>
        <v>0</v>
      </c>
      <c r="E331" s="5">
        <f t="shared" si="17"/>
        <v>276</v>
      </c>
    </row>
    <row r="332" spans="1:5" ht="9.75" customHeight="1">
      <c r="A332" s="1" t="s">
        <v>61</v>
      </c>
      <c r="B332" s="5">
        <f t="shared" si="16"/>
        <v>405</v>
      </c>
      <c r="C332" s="5">
        <f t="shared" si="16"/>
        <v>0</v>
      </c>
      <c r="D332" s="5">
        <f t="shared" si="16"/>
        <v>0</v>
      </c>
      <c r="E332" s="5">
        <f t="shared" si="17"/>
        <v>405</v>
      </c>
    </row>
    <row r="333" spans="1:5" ht="9.75" customHeight="1">
      <c r="A333" s="1" t="s">
        <v>77</v>
      </c>
      <c r="B333" s="5">
        <f t="shared" si="16"/>
        <v>452</v>
      </c>
      <c r="C333" s="5">
        <f t="shared" si="16"/>
        <v>0</v>
      </c>
      <c r="D333" s="5">
        <f t="shared" si="16"/>
        <v>0</v>
      </c>
      <c r="E333" s="5">
        <f t="shared" si="17"/>
        <v>452</v>
      </c>
    </row>
    <row r="334" spans="1:5" ht="9.75" customHeight="1">
      <c r="A334" s="1" t="s">
        <v>83</v>
      </c>
      <c r="B334" s="5">
        <f t="shared" si="16"/>
        <v>0</v>
      </c>
      <c r="C334" s="5">
        <f t="shared" si="16"/>
        <v>0</v>
      </c>
      <c r="D334" s="5">
        <f t="shared" si="16"/>
        <v>0</v>
      </c>
      <c r="E334" s="5">
        <f t="shared" si="17"/>
        <v>0</v>
      </c>
    </row>
    <row r="335" spans="1:5" ht="9.75" customHeight="1">
      <c r="A335" s="1" t="s">
        <v>84</v>
      </c>
      <c r="B335" s="5">
        <f t="shared" si="16"/>
        <v>408</v>
      </c>
      <c r="C335" s="5">
        <f t="shared" si="16"/>
        <v>0</v>
      </c>
      <c r="D335" s="5">
        <f t="shared" si="16"/>
        <v>0</v>
      </c>
      <c r="E335" s="5">
        <f t="shared" si="17"/>
        <v>408</v>
      </c>
    </row>
    <row r="336" spans="1:5" ht="9.75" customHeight="1">
      <c r="A336" s="1" t="s">
        <v>86</v>
      </c>
      <c r="B336" s="5">
        <f t="shared" si="16"/>
        <v>357</v>
      </c>
      <c r="C336" s="5">
        <f t="shared" si="16"/>
        <v>0</v>
      </c>
      <c r="D336" s="5">
        <f t="shared" si="16"/>
        <v>0</v>
      </c>
      <c r="E336" s="5">
        <f t="shared" si="17"/>
        <v>357</v>
      </c>
    </row>
    <row r="337" spans="1:5" ht="9.75" customHeight="1">
      <c r="A337" s="1" t="s">
        <v>87</v>
      </c>
      <c r="B337" s="5">
        <f>B200+B61</f>
        <v>453</v>
      </c>
      <c r="C337" s="5">
        <f>C200+C61</f>
        <v>0</v>
      </c>
      <c r="D337" s="5">
        <f>D200+D61</f>
        <v>0</v>
      </c>
      <c r="E337" s="5">
        <f t="shared" si="17"/>
        <v>453</v>
      </c>
    </row>
    <row r="338" spans="1:5" ht="9.75" customHeight="1">
      <c r="A338" s="1" t="s">
        <v>90</v>
      </c>
      <c r="B338" s="5">
        <f aca="true" t="shared" si="18" ref="B338:D339">B200+B62</f>
        <v>150</v>
      </c>
      <c r="C338" s="5">
        <f t="shared" si="18"/>
        <v>0</v>
      </c>
      <c r="D338" s="5">
        <f t="shared" si="18"/>
        <v>0</v>
      </c>
      <c r="E338" s="5">
        <f t="shared" si="17"/>
        <v>150</v>
      </c>
    </row>
    <row r="339" spans="1:5" ht="9.75" customHeight="1">
      <c r="A339" s="1" t="s">
        <v>128</v>
      </c>
      <c r="B339" s="5">
        <f t="shared" si="18"/>
        <v>462</v>
      </c>
      <c r="C339" s="5">
        <f t="shared" si="18"/>
        <v>0</v>
      </c>
      <c r="D339" s="5">
        <f t="shared" si="18"/>
        <v>0</v>
      </c>
      <c r="E339" s="5">
        <f t="shared" si="17"/>
        <v>462</v>
      </c>
    </row>
    <row r="340" spans="1:5" ht="9.75" customHeight="1">
      <c r="A340" s="1" t="s">
        <v>38</v>
      </c>
      <c r="B340" s="5">
        <f>SUM(B329:B339)</f>
        <v>4815</v>
      </c>
      <c r="C340" s="5">
        <f>SUM(C329:C339)</f>
        <v>0</v>
      </c>
      <c r="D340" s="5">
        <f>SUM(D329:D339)</f>
        <v>0</v>
      </c>
      <c r="E340" s="5">
        <f>SUM(E329:E339)</f>
        <v>4815</v>
      </c>
    </row>
    <row r="341" ht="9.75" customHeight="1"/>
    <row r="342" spans="1:5" ht="9.75" customHeight="1">
      <c r="A342" s="1" t="s">
        <v>25</v>
      </c>
      <c r="B342" s="5">
        <f aca="true" t="shared" si="19" ref="B342:D345">B204+B66</f>
        <v>115</v>
      </c>
      <c r="C342" s="5">
        <f t="shared" si="19"/>
        <v>0</v>
      </c>
      <c r="D342" s="5">
        <f t="shared" si="19"/>
        <v>0</v>
      </c>
      <c r="E342" s="5">
        <f>SUM(B342:D342)</f>
        <v>115</v>
      </c>
    </row>
    <row r="343" spans="1:5" ht="9.75" customHeight="1">
      <c r="A343" s="1" t="s">
        <v>26</v>
      </c>
      <c r="B343" s="5">
        <f t="shared" si="19"/>
        <v>0</v>
      </c>
      <c r="C343" s="5">
        <f t="shared" si="19"/>
        <v>0</v>
      </c>
      <c r="D343" s="5">
        <f t="shared" si="19"/>
        <v>0</v>
      </c>
      <c r="E343" s="5">
        <f>SUM(B343:D343)</f>
        <v>0</v>
      </c>
    </row>
    <row r="344" spans="1:5" ht="9.75" customHeight="1">
      <c r="A344" s="1" t="s">
        <v>32</v>
      </c>
      <c r="B344" s="5">
        <f t="shared" si="19"/>
        <v>868</v>
      </c>
      <c r="C344" s="5">
        <f t="shared" si="19"/>
        <v>0</v>
      </c>
      <c r="D344" s="5">
        <f t="shared" si="19"/>
        <v>0</v>
      </c>
      <c r="E344" s="5">
        <f>SUM(B344:D344)</f>
        <v>868</v>
      </c>
    </row>
    <row r="345" spans="1:5" ht="9.75" customHeight="1">
      <c r="A345" s="1" t="s">
        <v>71</v>
      </c>
      <c r="B345" s="5">
        <f t="shared" si="19"/>
        <v>820</v>
      </c>
      <c r="C345" s="5">
        <f t="shared" si="19"/>
        <v>0</v>
      </c>
      <c r="D345" s="5">
        <f t="shared" si="19"/>
        <v>0</v>
      </c>
      <c r="E345" s="5">
        <f>SUM(B345:D345)</f>
        <v>820</v>
      </c>
    </row>
    <row r="346" spans="1:5" ht="9.75" customHeight="1">
      <c r="A346" s="2" t="s">
        <v>147</v>
      </c>
      <c r="B346" s="6"/>
      <c r="C346" s="6"/>
      <c r="D346" s="6"/>
      <c r="E346" s="6"/>
    </row>
    <row r="347" spans="1:5" ht="9.75" customHeight="1">
      <c r="A347" s="2"/>
      <c r="B347" s="6"/>
      <c r="C347" s="6"/>
      <c r="D347" s="6"/>
      <c r="E347" s="6"/>
    </row>
    <row r="348" spans="1:5" ht="9.75" customHeight="1">
      <c r="A348" s="2" t="s">
        <v>114</v>
      </c>
      <c r="B348" s="6"/>
      <c r="C348" s="6"/>
      <c r="D348" s="6"/>
      <c r="E348" s="6"/>
    </row>
    <row r="349" spans="1:5" ht="9.75" customHeight="1">
      <c r="A349" s="2" t="str">
        <f>+A4</f>
        <v>BY DEPARTMENT AND SEMESTER, 2007-2008</v>
      </c>
      <c r="B349" s="6"/>
      <c r="C349" s="6"/>
      <c r="D349" s="6"/>
      <c r="E349" s="6"/>
    </row>
    <row r="350" ht="9.75" customHeight="1"/>
    <row r="351" spans="1:5" ht="9.75" customHeight="1">
      <c r="A351" s="3"/>
      <c r="B351" s="7"/>
      <c r="C351" s="7"/>
      <c r="D351" s="7"/>
      <c r="E351" s="9"/>
    </row>
    <row r="352" spans="1:5" ht="9.75" customHeight="1">
      <c r="A352" s="4" t="s">
        <v>43</v>
      </c>
      <c r="B352" s="8" t="s">
        <v>140</v>
      </c>
      <c r="C352" s="8" t="s">
        <v>60</v>
      </c>
      <c r="D352" s="8" t="s">
        <v>139</v>
      </c>
      <c r="E352" s="10" t="s">
        <v>157</v>
      </c>
    </row>
    <row r="353" ht="9.75" customHeight="1"/>
    <row r="354" spans="1:5" ht="9.75" customHeight="1">
      <c r="A354" s="1" t="s">
        <v>89</v>
      </c>
      <c r="B354" s="5">
        <f aca="true" t="shared" si="20" ref="B354:D358">B216+B78</f>
        <v>494</v>
      </c>
      <c r="C354" s="5">
        <f t="shared" si="20"/>
        <v>0</v>
      </c>
      <c r="D354" s="5">
        <f t="shared" si="20"/>
        <v>0</v>
      </c>
      <c r="E354" s="5">
        <f>SUM(B354:D354)</f>
        <v>494</v>
      </c>
    </row>
    <row r="355" spans="1:5" ht="9.75" customHeight="1">
      <c r="A355" s="1" t="s">
        <v>111</v>
      </c>
      <c r="B355" s="5">
        <f t="shared" si="20"/>
        <v>803</v>
      </c>
      <c r="C355" s="5">
        <f t="shared" si="20"/>
        <v>0</v>
      </c>
      <c r="D355" s="5">
        <f t="shared" si="20"/>
        <v>0</v>
      </c>
      <c r="E355" s="5">
        <f>SUM(B355:D355)</f>
        <v>803</v>
      </c>
    </row>
    <row r="356" spans="1:5" ht="9.75" customHeight="1">
      <c r="A356" s="1" t="s">
        <v>121</v>
      </c>
      <c r="B356" s="5">
        <f t="shared" si="20"/>
        <v>446</v>
      </c>
      <c r="C356" s="5">
        <f t="shared" si="20"/>
        <v>0</v>
      </c>
      <c r="D356" s="5">
        <f t="shared" si="20"/>
        <v>0</v>
      </c>
      <c r="E356" s="5">
        <f>SUM(B356:D356)</f>
        <v>446</v>
      </c>
    </row>
    <row r="357" spans="1:5" ht="9.75" customHeight="1">
      <c r="A357" s="1" t="s">
        <v>132</v>
      </c>
      <c r="B357" s="5">
        <f t="shared" si="20"/>
        <v>36</v>
      </c>
      <c r="C357" s="5">
        <f t="shared" si="20"/>
        <v>0</v>
      </c>
      <c r="D357" s="5">
        <f t="shared" si="20"/>
        <v>0</v>
      </c>
      <c r="E357" s="5">
        <f>SUM(B357:D357)</f>
        <v>36</v>
      </c>
    </row>
    <row r="358" spans="1:5" ht="9.75" customHeight="1">
      <c r="A358" s="1" t="s">
        <v>154</v>
      </c>
      <c r="B358" s="5">
        <f t="shared" si="20"/>
        <v>370</v>
      </c>
      <c r="C358" s="5">
        <f t="shared" si="20"/>
        <v>0</v>
      </c>
      <c r="D358" s="5">
        <f t="shared" si="20"/>
        <v>0</v>
      </c>
      <c r="E358" s="5">
        <f>SUM(B358:D358)</f>
        <v>370</v>
      </c>
    </row>
    <row r="359" spans="1:5" ht="9.75" customHeight="1">
      <c r="A359" s="1" t="s">
        <v>39</v>
      </c>
      <c r="B359" s="5">
        <f>SUM(B342:B358)</f>
        <v>3952</v>
      </c>
      <c r="C359" s="5">
        <f>SUM(C342:C358)</f>
        <v>0</v>
      </c>
      <c r="D359" s="5">
        <f>SUM(D342:D358)</f>
        <v>0</v>
      </c>
      <c r="E359" s="5">
        <f>SUM(E342:E358)</f>
        <v>3952</v>
      </c>
    </row>
    <row r="360" ht="9.75" customHeight="1"/>
    <row r="361" spans="1:5" ht="9.75" customHeight="1">
      <c r="A361" s="1" t="s">
        <v>35</v>
      </c>
      <c r="B361" s="5">
        <f aca="true" t="shared" si="21" ref="B361:D380">B223+B85</f>
        <v>370</v>
      </c>
      <c r="C361" s="5">
        <f t="shared" si="21"/>
        <v>0</v>
      </c>
      <c r="D361" s="5">
        <f t="shared" si="21"/>
        <v>0</v>
      </c>
      <c r="E361" s="5">
        <f aca="true" t="shared" si="22" ref="E361:E381">SUM(B361:D361)</f>
        <v>370</v>
      </c>
    </row>
    <row r="362" spans="1:5" ht="9.75" customHeight="1">
      <c r="A362" s="1" t="s">
        <v>52</v>
      </c>
      <c r="B362" s="5">
        <f t="shared" si="21"/>
        <v>0</v>
      </c>
      <c r="C362" s="5">
        <f t="shared" si="21"/>
        <v>0</v>
      </c>
      <c r="D362" s="5">
        <f t="shared" si="21"/>
        <v>0</v>
      </c>
      <c r="E362" s="5">
        <f t="shared" si="22"/>
        <v>0</v>
      </c>
    </row>
    <row r="363" spans="1:5" ht="9.75" customHeight="1">
      <c r="A363" s="1" t="s">
        <v>53</v>
      </c>
      <c r="B363" s="5">
        <f t="shared" si="21"/>
        <v>98</v>
      </c>
      <c r="C363" s="5">
        <f t="shared" si="21"/>
        <v>0</v>
      </c>
      <c r="D363" s="5">
        <f t="shared" si="21"/>
        <v>0</v>
      </c>
      <c r="E363" s="5">
        <f t="shared" si="22"/>
        <v>98</v>
      </c>
    </row>
    <row r="364" spans="1:5" ht="9.75" customHeight="1">
      <c r="A364" s="1" t="s">
        <v>55</v>
      </c>
      <c r="B364" s="5">
        <f t="shared" si="21"/>
        <v>18</v>
      </c>
      <c r="C364" s="5">
        <f t="shared" si="21"/>
        <v>0</v>
      </c>
      <c r="D364" s="5">
        <f t="shared" si="21"/>
        <v>0</v>
      </c>
      <c r="E364" s="5">
        <f t="shared" si="22"/>
        <v>18</v>
      </c>
    </row>
    <row r="365" spans="1:5" ht="9.75" customHeight="1">
      <c r="A365" s="1" t="s">
        <v>69</v>
      </c>
      <c r="B365" s="5">
        <f t="shared" si="21"/>
        <v>366</v>
      </c>
      <c r="C365" s="5">
        <f t="shared" si="21"/>
        <v>0</v>
      </c>
      <c r="D365" s="5">
        <f t="shared" si="21"/>
        <v>0</v>
      </c>
      <c r="E365" s="5">
        <f t="shared" si="22"/>
        <v>366</v>
      </c>
    </row>
    <row r="366" spans="1:5" ht="9.75" customHeight="1">
      <c r="A366" s="1" t="s">
        <v>70</v>
      </c>
      <c r="B366" s="5">
        <f t="shared" si="21"/>
        <v>300</v>
      </c>
      <c r="C366" s="5">
        <f t="shared" si="21"/>
        <v>0</v>
      </c>
      <c r="D366" s="5">
        <f t="shared" si="21"/>
        <v>0</v>
      </c>
      <c r="E366" s="5">
        <f t="shared" si="22"/>
        <v>300</v>
      </c>
    </row>
    <row r="367" spans="1:5" ht="9.75" customHeight="1">
      <c r="A367" s="1" t="s">
        <v>72</v>
      </c>
      <c r="B367" s="5">
        <f t="shared" si="21"/>
        <v>1433</v>
      </c>
      <c r="C367" s="5">
        <f t="shared" si="21"/>
        <v>0</v>
      </c>
      <c r="D367" s="5">
        <f t="shared" si="21"/>
        <v>0</v>
      </c>
      <c r="E367" s="5">
        <f t="shared" si="22"/>
        <v>1433</v>
      </c>
    </row>
    <row r="368" spans="1:5" ht="9.75" customHeight="1">
      <c r="A368" s="1" t="s">
        <v>168</v>
      </c>
      <c r="B368" s="5">
        <f t="shared" si="21"/>
        <v>6</v>
      </c>
      <c r="C368" s="5">
        <f t="shared" si="21"/>
        <v>0</v>
      </c>
      <c r="D368" s="5">
        <f t="shared" si="21"/>
        <v>0</v>
      </c>
      <c r="E368" s="5">
        <f t="shared" si="22"/>
        <v>6</v>
      </c>
    </row>
    <row r="369" spans="1:5" ht="9.75" customHeight="1">
      <c r="A369" s="1" t="s">
        <v>94</v>
      </c>
      <c r="B369" s="5">
        <f t="shared" si="21"/>
        <v>0</v>
      </c>
      <c r="C369" s="5">
        <f t="shared" si="21"/>
        <v>0</v>
      </c>
      <c r="D369" s="5">
        <f t="shared" si="21"/>
        <v>0</v>
      </c>
      <c r="E369" s="5">
        <f t="shared" si="22"/>
        <v>0</v>
      </c>
    </row>
    <row r="370" spans="1:5" ht="9.75" customHeight="1">
      <c r="A370" s="1" t="s">
        <v>103</v>
      </c>
      <c r="B370" s="5">
        <f t="shared" si="21"/>
        <v>126</v>
      </c>
      <c r="C370" s="5">
        <f t="shared" si="21"/>
        <v>0</v>
      </c>
      <c r="D370" s="5">
        <f t="shared" si="21"/>
        <v>0</v>
      </c>
      <c r="E370" s="5">
        <f t="shared" si="22"/>
        <v>126</v>
      </c>
    </row>
    <row r="371" spans="1:5" ht="9.75" customHeight="1">
      <c r="A371" s="1" t="s">
        <v>104</v>
      </c>
      <c r="B371" s="5">
        <f t="shared" si="21"/>
        <v>713</v>
      </c>
      <c r="C371" s="5">
        <f t="shared" si="21"/>
        <v>0</v>
      </c>
      <c r="D371" s="5">
        <f t="shared" si="21"/>
        <v>0</v>
      </c>
      <c r="E371" s="5">
        <f t="shared" si="22"/>
        <v>713</v>
      </c>
    </row>
    <row r="372" spans="1:5" ht="9.75" customHeight="1">
      <c r="A372" s="1" t="s">
        <v>105</v>
      </c>
      <c r="B372" s="5">
        <f t="shared" si="21"/>
        <v>0</v>
      </c>
      <c r="C372" s="5">
        <f t="shared" si="21"/>
        <v>0</v>
      </c>
      <c r="D372" s="5">
        <f t="shared" si="21"/>
        <v>0</v>
      </c>
      <c r="E372" s="5">
        <f t="shared" si="22"/>
        <v>0</v>
      </c>
    </row>
    <row r="373" spans="1:5" ht="9.75" customHeight="1">
      <c r="A373" s="1" t="s">
        <v>106</v>
      </c>
      <c r="B373" s="5">
        <f t="shared" si="21"/>
        <v>0</v>
      </c>
      <c r="C373" s="5">
        <f t="shared" si="21"/>
        <v>0</v>
      </c>
      <c r="D373" s="5">
        <f t="shared" si="21"/>
        <v>0</v>
      </c>
      <c r="E373" s="5">
        <f t="shared" si="22"/>
        <v>0</v>
      </c>
    </row>
    <row r="374" spans="1:5" ht="9.75" customHeight="1">
      <c r="A374" s="1" t="s">
        <v>107</v>
      </c>
      <c r="B374" s="5">
        <f t="shared" si="21"/>
        <v>0</v>
      </c>
      <c r="C374" s="5">
        <f t="shared" si="21"/>
        <v>0</v>
      </c>
      <c r="D374" s="5">
        <f t="shared" si="21"/>
        <v>0</v>
      </c>
      <c r="E374" s="5">
        <f t="shared" si="22"/>
        <v>0</v>
      </c>
    </row>
    <row r="375" spans="1:5" ht="9.75" customHeight="1">
      <c r="A375" s="1" t="s">
        <v>108</v>
      </c>
      <c r="B375" s="5">
        <f t="shared" si="21"/>
        <v>0</v>
      </c>
      <c r="C375" s="5">
        <f t="shared" si="21"/>
        <v>0</v>
      </c>
      <c r="D375" s="5">
        <f t="shared" si="21"/>
        <v>0</v>
      </c>
      <c r="E375" s="5">
        <f t="shared" si="22"/>
        <v>0</v>
      </c>
    </row>
    <row r="376" spans="1:5" ht="9.75" customHeight="1">
      <c r="A376" s="1" t="s">
        <v>109</v>
      </c>
      <c r="B376" s="5">
        <f t="shared" si="21"/>
        <v>0</v>
      </c>
      <c r="C376" s="5">
        <f t="shared" si="21"/>
        <v>0</v>
      </c>
      <c r="D376" s="5">
        <f t="shared" si="21"/>
        <v>0</v>
      </c>
      <c r="E376" s="5">
        <f t="shared" si="22"/>
        <v>0</v>
      </c>
    </row>
    <row r="377" spans="1:5" ht="9.75" customHeight="1">
      <c r="A377" s="1" t="s">
        <v>110</v>
      </c>
      <c r="B377" s="5">
        <f t="shared" si="21"/>
        <v>0</v>
      </c>
      <c r="C377" s="5">
        <f t="shared" si="21"/>
        <v>0</v>
      </c>
      <c r="D377" s="5">
        <f t="shared" si="21"/>
        <v>0</v>
      </c>
      <c r="E377" s="5">
        <f t="shared" si="22"/>
        <v>0</v>
      </c>
    </row>
    <row r="378" spans="1:5" ht="9.75" customHeight="1">
      <c r="A378" s="1" t="s">
        <v>130</v>
      </c>
      <c r="B378" s="5">
        <f t="shared" si="21"/>
        <v>328</v>
      </c>
      <c r="C378" s="5">
        <f t="shared" si="21"/>
        <v>0</v>
      </c>
      <c r="D378" s="5">
        <f t="shared" si="21"/>
        <v>0</v>
      </c>
      <c r="E378" s="5">
        <f t="shared" si="22"/>
        <v>328</v>
      </c>
    </row>
    <row r="379" spans="1:5" ht="9.75" customHeight="1">
      <c r="A379" s="1" t="s">
        <v>131</v>
      </c>
      <c r="B379" s="5">
        <f t="shared" si="21"/>
        <v>1762</v>
      </c>
      <c r="C379" s="5">
        <f t="shared" si="21"/>
        <v>0</v>
      </c>
      <c r="D379" s="5">
        <f t="shared" si="21"/>
        <v>0</v>
      </c>
      <c r="E379" s="5">
        <f t="shared" si="22"/>
        <v>1762</v>
      </c>
    </row>
    <row r="380" spans="1:5" ht="9.75" customHeight="1">
      <c r="A380" s="1" t="s">
        <v>133</v>
      </c>
      <c r="B380" s="5">
        <f t="shared" si="21"/>
        <v>531</v>
      </c>
      <c r="C380" s="5">
        <f t="shared" si="21"/>
        <v>0</v>
      </c>
      <c r="D380" s="5">
        <f t="shared" si="21"/>
        <v>0</v>
      </c>
      <c r="E380" s="5">
        <f t="shared" si="22"/>
        <v>531</v>
      </c>
    </row>
    <row r="381" spans="1:5" ht="9.75" customHeight="1">
      <c r="A381" s="1" t="s">
        <v>40</v>
      </c>
      <c r="B381" s="5">
        <f>SUM(B361:B380)</f>
        <v>6051</v>
      </c>
      <c r="C381" s="5">
        <f>SUM(C361:C380)</f>
        <v>0</v>
      </c>
      <c r="D381" s="5">
        <f>SUM(D361:D380)</f>
        <v>0</v>
      </c>
      <c r="E381" s="5">
        <f t="shared" si="22"/>
        <v>6051</v>
      </c>
    </row>
    <row r="382" ht="9.75" customHeight="1"/>
    <row r="383" spans="1:5" ht="9.75" customHeight="1">
      <c r="A383" s="1" t="s">
        <v>29</v>
      </c>
      <c r="B383" s="5">
        <f aca="true" t="shared" si="23" ref="B383:D390">B245+B107</f>
        <v>244</v>
      </c>
      <c r="C383" s="5">
        <f t="shared" si="23"/>
        <v>0</v>
      </c>
      <c r="D383" s="5">
        <f t="shared" si="23"/>
        <v>0</v>
      </c>
      <c r="E383" s="5">
        <f aca="true" t="shared" si="24" ref="E383:E390">SUM(B383:D383)</f>
        <v>244</v>
      </c>
    </row>
    <row r="384" spans="1:5" ht="9.75" customHeight="1">
      <c r="A384" s="1" t="s">
        <v>31</v>
      </c>
      <c r="B384" s="5">
        <f t="shared" si="23"/>
        <v>2471</v>
      </c>
      <c r="C384" s="5">
        <f t="shared" si="23"/>
        <v>0</v>
      </c>
      <c r="D384" s="5">
        <f t="shared" si="23"/>
        <v>0</v>
      </c>
      <c r="E384" s="5">
        <f t="shared" si="24"/>
        <v>2471</v>
      </c>
    </row>
    <row r="385" spans="1:5" ht="9.75" customHeight="1">
      <c r="A385" s="1" t="s">
        <v>65</v>
      </c>
      <c r="B385" s="5">
        <f t="shared" si="23"/>
        <v>438</v>
      </c>
      <c r="C385" s="5">
        <f t="shared" si="23"/>
        <v>0</v>
      </c>
      <c r="D385" s="5">
        <f t="shared" si="23"/>
        <v>0</v>
      </c>
      <c r="E385" s="5">
        <f t="shared" si="24"/>
        <v>438</v>
      </c>
    </row>
    <row r="386" spans="1:5" ht="9.75" customHeight="1">
      <c r="A386" s="1" t="s">
        <v>91</v>
      </c>
      <c r="B386" s="5">
        <f t="shared" si="23"/>
        <v>2827</v>
      </c>
      <c r="C386" s="5">
        <f t="shared" si="23"/>
        <v>0</v>
      </c>
      <c r="D386" s="5">
        <f t="shared" si="23"/>
        <v>0</v>
      </c>
      <c r="E386" s="5">
        <f t="shared" si="24"/>
        <v>2827</v>
      </c>
    </row>
    <row r="387" spans="1:5" ht="9.75" customHeight="1">
      <c r="A387" s="1" t="s">
        <v>92</v>
      </c>
      <c r="B387" s="5">
        <f t="shared" si="23"/>
        <v>0</v>
      </c>
      <c r="C387" s="5">
        <f t="shared" si="23"/>
        <v>0</v>
      </c>
      <c r="D387" s="5">
        <f t="shared" si="23"/>
        <v>0</v>
      </c>
      <c r="E387" s="5">
        <f t="shared" si="24"/>
        <v>0</v>
      </c>
    </row>
    <row r="388" spans="1:5" ht="9.75" customHeight="1">
      <c r="A388" s="1" t="s">
        <v>95</v>
      </c>
      <c r="B388" s="5">
        <f t="shared" si="23"/>
        <v>747</v>
      </c>
      <c r="C388" s="5">
        <f t="shared" si="23"/>
        <v>0</v>
      </c>
      <c r="D388" s="5">
        <f t="shared" si="23"/>
        <v>0</v>
      </c>
      <c r="E388" s="5">
        <f t="shared" si="24"/>
        <v>747</v>
      </c>
    </row>
    <row r="389" spans="1:5" ht="9.75" customHeight="1">
      <c r="A389" s="1" t="s">
        <v>122</v>
      </c>
      <c r="B389" s="5">
        <f t="shared" si="23"/>
        <v>393</v>
      </c>
      <c r="C389" s="5">
        <f t="shared" si="23"/>
        <v>0</v>
      </c>
      <c r="D389" s="5">
        <f t="shared" si="23"/>
        <v>0</v>
      </c>
      <c r="E389" s="5">
        <f t="shared" si="24"/>
        <v>393</v>
      </c>
    </row>
    <row r="390" spans="1:5" ht="9.75" customHeight="1">
      <c r="A390" s="1" t="s">
        <v>162</v>
      </c>
      <c r="B390" s="5">
        <f t="shared" si="23"/>
        <v>717</v>
      </c>
      <c r="C390" s="5">
        <f t="shared" si="23"/>
        <v>0</v>
      </c>
      <c r="D390" s="5">
        <f t="shared" si="23"/>
        <v>0</v>
      </c>
      <c r="E390" s="5">
        <f t="shared" si="24"/>
        <v>717</v>
      </c>
    </row>
    <row r="391" spans="1:5" ht="9.75" customHeight="1">
      <c r="A391" s="1" t="s">
        <v>41</v>
      </c>
      <c r="B391" s="5">
        <f>SUM(B383:B390)</f>
        <v>7837</v>
      </c>
      <c r="C391" s="5">
        <f>SUM(C383:C390)</f>
        <v>0</v>
      </c>
      <c r="D391" s="5">
        <f>SUM(D383:D390)</f>
        <v>0</v>
      </c>
      <c r="E391" s="5">
        <f>SUM(E383:E390)</f>
        <v>7837</v>
      </c>
    </row>
    <row r="392" ht="9.75" customHeight="1"/>
    <row r="393" spans="1:5" ht="9.75" customHeight="1">
      <c r="A393" s="1" t="s">
        <v>20</v>
      </c>
      <c r="B393" s="5">
        <f aca="true" t="shared" si="25" ref="B393:D407">B255+B117</f>
        <v>0</v>
      </c>
      <c r="C393" s="5">
        <f t="shared" si="25"/>
        <v>0</v>
      </c>
      <c r="D393" s="5">
        <f t="shared" si="25"/>
        <v>0</v>
      </c>
      <c r="E393" s="5">
        <f aca="true" t="shared" si="26" ref="E393:E407">SUM(B393:D393)</f>
        <v>0</v>
      </c>
    </row>
    <row r="394" spans="1:5" ht="9.75" customHeight="1">
      <c r="A394" s="1" t="s">
        <v>22</v>
      </c>
      <c r="B394" s="5">
        <f t="shared" si="25"/>
        <v>507</v>
      </c>
      <c r="C394" s="5">
        <f t="shared" si="25"/>
        <v>0</v>
      </c>
      <c r="D394" s="5">
        <f t="shared" si="25"/>
        <v>0</v>
      </c>
      <c r="E394" s="5">
        <f t="shared" si="26"/>
        <v>507</v>
      </c>
    </row>
    <row r="395" spans="1:5" ht="9.75" customHeight="1">
      <c r="A395" s="1" t="s">
        <v>50</v>
      </c>
      <c r="B395" s="5">
        <f t="shared" si="25"/>
        <v>984</v>
      </c>
      <c r="C395" s="5">
        <f t="shared" si="25"/>
        <v>0</v>
      </c>
      <c r="D395" s="5">
        <f t="shared" si="25"/>
        <v>0</v>
      </c>
      <c r="E395" s="5">
        <f t="shared" si="26"/>
        <v>984</v>
      </c>
    </row>
    <row r="396" spans="1:5" ht="9.75" customHeight="1">
      <c r="A396" s="1" t="s">
        <v>64</v>
      </c>
      <c r="B396" s="5">
        <f t="shared" si="25"/>
        <v>213</v>
      </c>
      <c r="C396" s="5">
        <f t="shared" si="25"/>
        <v>0</v>
      </c>
      <c r="D396" s="5">
        <f t="shared" si="25"/>
        <v>0</v>
      </c>
      <c r="E396" s="5">
        <f t="shared" si="26"/>
        <v>213</v>
      </c>
    </row>
    <row r="397" spans="1:5" ht="9.75" customHeight="1">
      <c r="A397" s="1" t="s">
        <v>67</v>
      </c>
      <c r="B397" s="5">
        <f t="shared" si="25"/>
        <v>187</v>
      </c>
      <c r="C397" s="5">
        <f t="shared" si="25"/>
        <v>0</v>
      </c>
      <c r="D397" s="5">
        <f t="shared" si="25"/>
        <v>0</v>
      </c>
      <c r="E397" s="5">
        <f t="shared" si="26"/>
        <v>187</v>
      </c>
    </row>
    <row r="398" spans="1:5" ht="9.75" customHeight="1">
      <c r="A398" s="1" t="s">
        <v>75</v>
      </c>
      <c r="B398" s="5">
        <f t="shared" si="25"/>
        <v>1209</v>
      </c>
      <c r="C398" s="5">
        <f t="shared" si="25"/>
        <v>0</v>
      </c>
      <c r="D398" s="5">
        <f t="shared" si="25"/>
        <v>0</v>
      </c>
      <c r="E398" s="5">
        <f t="shared" si="26"/>
        <v>1209</v>
      </c>
    </row>
    <row r="399" spans="1:5" ht="9.75" customHeight="1">
      <c r="A399" s="1" t="s">
        <v>88</v>
      </c>
      <c r="B399" s="5">
        <f t="shared" si="25"/>
        <v>123</v>
      </c>
      <c r="C399" s="5">
        <f t="shared" si="25"/>
        <v>0</v>
      </c>
      <c r="D399" s="5">
        <f t="shared" si="25"/>
        <v>0</v>
      </c>
      <c r="E399" s="5">
        <f t="shared" si="26"/>
        <v>123</v>
      </c>
    </row>
    <row r="400" spans="1:5" ht="9.75" customHeight="1">
      <c r="A400" s="1" t="s">
        <v>96</v>
      </c>
      <c r="B400" s="5">
        <f t="shared" si="25"/>
        <v>0</v>
      </c>
      <c r="C400" s="5">
        <f t="shared" si="25"/>
        <v>0</v>
      </c>
      <c r="D400" s="5">
        <f t="shared" si="25"/>
        <v>0</v>
      </c>
      <c r="E400" s="5">
        <f t="shared" si="26"/>
        <v>0</v>
      </c>
    </row>
    <row r="401" spans="1:5" ht="9.75" customHeight="1">
      <c r="A401" s="1" t="s">
        <v>102</v>
      </c>
      <c r="B401" s="5">
        <f t="shared" si="25"/>
        <v>0</v>
      </c>
      <c r="C401" s="5">
        <f t="shared" si="25"/>
        <v>0</v>
      </c>
      <c r="D401" s="5">
        <f t="shared" si="25"/>
        <v>0</v>
      </c>
      <c r="E401" s="5">
        <f t="shared" si="26"/>
        <v>0</v>
      </c>
    </row>
    <row r="402" spans="1:5" ht="9.75" customHeight="1">
      <c r="A402" s="1" t="s">
        <v>120</v>
      </c>
      <c r="B402" s="5">
        <f t="shared" si="25"/>
        <v>504</v>
      </c>
      <c r="C402" s="5">
        <f t="shared" si="25"/>
        <v>0</v>
      </c>
      <c r="D402" s="5">
        <f t="shared" si="25"/>
        <v>0</v>
      </c>
      <c r="E402" s="5">
        <f t="shared" si="26"/>
        <v>504</v>
      </c>
    </row>
    <row r="403" spans="1:5" ht="9.75" customHeight="1">
      <c r="A403" s="1" t="s">
        <v>123</v>
      </c>
      <c r="B403" s="5">
        <f t="shared" si="25"/>
        <v>546</v>
      </c>
      <c r="C403" s="5">
        <f t="shared" si="25"/>
        <v>0</v>
      </c>
      <c r="D403" s="5">
        <f t="shared" si="25"/>
        <v>0</v>
      </c>
      <c r="E403" s="5">
        <f t="shared" si="26"/>
        <v>546</v>
      </c>
    </row>
    <row r="404" spans="1:5" ht="9.75" customHeight="1">
      <c r="A404" s="1" t="s">
        <v>126</v>
      </c>
      <c r="B404" s="5">
        <f t="shared" si="25"/>
        <v>1244</v>
      </c>
      <c r="C404" s="5">
        <f t="shared" si="25"/>
        <v>0</v>
      </c>
      <c r="D404" s="5">
        <f t="shared" si="25"/>
        <v>0</v>
      </c>
      <c r="E404" s="5">
        <f t="shared" si="26"/>
        <v>1244</v>
      </c>
    </row>
    <row r="405" spans="1:5" ht="9.75" customHeight="1">
      <c r="A405" s="1" t="s">
        <v>136</v>
      </c>
      <c r="B405" s="5">
        <f t="shared" si="25"/>
        <v>375</v>
      </c>
      <c r="C405" s="5">
        <f t="shared" si="25"/>
        <v>0</v>
      </c>
      <c r="D405" s="5">
        <f t="shared" si="25"/>
        <v>0</v>
      </c>
      <c r="E405" s="5">
        <f t="shared" si="26"/>
        <v>375</v>
      </c>
    </row>
    <row r="406" spans="1:5" ht="9.75" customHeight="1">
      <c r="A406" s="1" t="s">
        <v>137</v>
      </c>
      <c r="B406" s="5">
        <f t="shared" si="25"/>
        <v>618</v>
      </c>
      <c r="C406" s="5">
        <f t="shared" si="25"/>
        <v>0</v>
      </c>
      <c r="D406" s="5">
        <f t="shared" si="25"/>
        <v>0</v>
      </c>
      <c r="E406" s="5">
        <f t="shared" si="26"/>
        <v>618</v>
      </c>
    </row>
    <row r="407" spans="1:5" ht="9.75" customHeight="1">
      <c r="A407" s="1" t="s">
        <v>161</v>
      </c>
      <c r="B407" s="5">
        <f t="shared" si="25"/>
        <v>22</v>
      </c>
      <c r="C407" s="5">
        <f t="shared" si="25"/>
        <v>0</v>
      </c>
      <c r="D407" s="5">
        <f t="shared" si="25"/>
        <v>0</v>
      </c>
      <c r="E407" s="5">
        <f t="shared" si="26"/>
        <v>22</v>
      </c>
    </row>
    <row r="408" spans="1:5" ht="9.75" customHeight="1">
      <c r="A408" s="1" t="s">
        <v>42</v>
      </c>
      <c r="B408" s="5">
        <f>SUM(B393:B407)</f>
        <v>6532</v>
      </c>
      <c r="C408" s="5">
        <f>SUM(C393:C407)</f>
        <v>0</v>
      </c>
      <c r="D408" s="5">
        <f>SUM(D393:D407)</f>
        <v>0</v>
      </c>
      <c r="E408" s="5">
        <f>SUM(E393:E407)</f>
        <v>6532</v>
      </c>
    </row>
    <row r="409" ht="9.75" customHeight="1"/>
    <row r="410" spans="1:5" ht="9.75" customHeight="1">
      <c r="A410" s="1" t="s">
        <v>76</v>
      </c>
      <c r="B410" s="5">
        <f aca="true" t="shared" si="27" ref="B410:D411">B272+B134</f>
        <v>0</v>
      </c>
      <c r="C410" s="5">
        <f t="shared" si="27"/>
        <v>0</v>
      </c>
      <c r="D410" s="5">
        <f t="shared" si="27"/>
        <v>0</v>
      </c>
      <c r="E410" s="5">
        <f>SUM(B410:D410)</f>
        <v>0</v>
      </c>
    </row>
    <row r="411" spans="1:5" ht="9.75" customHeight="1">
      <c r="A411" s="1" t="s">
        <v>82</v>
      </c>
      <c r="B411" s="5">
        <f t="shared" si="27"/>
        <v>340</v>
      </c>
      <c r="C411" s="5">
        <f t="shared" si="27"/>
        <v>0</v>
      </c>
      <c r="D411" s="5">
        <f t="shared" si="27"/>
        <v>0</v>
      </c>
      <c r="E411" s="5">
        <f>SUM(B411:D411)</f>
        <v>340</v>
      </c>
    </row>
    <row r="412" spans="1:5" ht="9.75" customHeight="1">
      <c r="A412" s="1" t="s">
        <v>119</v>
      </c>
      <c r="B412" s="5">
        <f>SUM(B410:B411)</f>
        <v>340</v>
      </c>
      <c r="C412" s="5">
        <f>SUM(C410:C411)</f>
        <v>0</v>
      </c>
      <c r="D412" s="5">
        <f>SUM(D410:D411)</f>
        <v>0</v>
      </c>
      <c r="E412" s="5">
        <f>SUM(E410:E411)</f>
        <v>340</v>
      </c>
    </row>
    <row r="413" ht="9.75" customHeight="1"/>
    <row r="414" spans="1:8" ht="9.75" customHeight="1">
      <c r="A414" s="1" t="s">
        <v>158</v>
      </c>
      <c r="B414" s="5">
        <f>B412+B408+B391+B381+B359+B340+B327+B297</f>
        <v>41474</v>
      </c>
      <c r="C414" s="12">
        <f>C412+C408+C391+C381+C359+C340+C327+C297</f>
        <v>0</v>
      </c>
      <c r="D414" s="5">
        <f>D412+D408+D391+D381+D359+D340+D327+D297</f>
        <v>0</v>
      </c>
      <c r="E414" s="5">
        <f>E412+E408+E391+E381+E359+E340+E327+E297</f>
        <v>41474</v>
      </c>
      <c r="H414" s="11"/>
    </row>
    <row r="415" spans="1:5" ht="9.75" customHeight="1">
      <c r="A415" s="2" t="s">
        <v>148</v>
      </c>
      <c r="B415" s="6"/>
      <c r="C415" s="6"/>
      <c r="D415" s="6"/>
      <c r="E415" s="6"/>
    </row>
    <row r="416" spans="1:5" ht="9.75" customHeight="1">
      <c r="A416" s="2"/>
      <c r="B416" s="6"/>
      <c r="C416" s="6"/>
      <c r="D416" s="6"/>
      <c r="E416" s="6"/>
    </row>
    <row r="417" spans="1:5" ht="9.75" customHeight="1">
      <c r="A417" s="2" t="s">
        <v>118</v>
      </c>
      <c r="B417" s="6"/>
      <c r="C417" s="6"/>
      <c r="D417" s="6"/>
      <c r="E417" s="6"/>
    </row>
    <row r="418" spans="1:5" ht="9.75" customHeight="1">
      <c r="A418" s="2" t="str">
        <f>+A4</f>
        <v>BY DEPARTMENT AND SEMESTER, 2007-2008</v>
      </c>
      <c r="B418" s="6"/>
      <c r="C418" s="6"/>
      <c r="D418" s="6"/>
      <c r="E418" s="6"/>
    </row>
    <row r="419" ht="9.75" customHeight="1"/>
    <row r="420" spans="1:5" ht="9.75" customHeight="1">
      <c r="A420" s="3"/>
      <c r="B420" s="7"/>
      <c r="C420" s="7"/>
      <c r="D420" s="7"/>
      <c r="E420" s="9"/>
    </row>
    <row r="421" spans="1:5" ht="9.75" customHeight="1">
      <c r="A421" s="4" t="s">
        <v>43</v>
      </c>
      <c r="B421" s="8" t="s">
        <v>140</v>
      </c>
      <c r="C421" s="8" t="s">
        <v>60</v>
      </c>
      <c r="D421" s="8" t="s">
        <v>139</v>
      </c>
      <c r="E421" s="10" t="s">
        <v>157</v>
      </c>
    </row>
    <row r="422" ht="9.75" customHeight="1"/>
    <row r="423" spans="1:5" ht="9.75" customHeight="1">
      <c r="A423" s="1" t="s">
        <v>27</v>
      </c>
      <c r="B423" s="5">
        <v>29</v>
      </c>
      <c r="E423" s="5">
        <f aca="true" t="shared" si="28" ref="E423:E434">SUM(B423:D423)</f>
        <v>29</v>
      </c>
    </row>
    <row r="424" spans="1:7" ht="9.75" customHeight="1">
      <c r="A424" s="1" t="s">
        <v>28</v>
      </c>
      <c r="B424" s="5">
        <v>0</v>
      </c>
      <c r="E424" s="5">
        <f t="shared" si="28"/>
        <v>0</v>
      </c>
      <c r="G424" s="5"/>
    </row>
    <row r="425" spans="1:5" ht="9.75" customHeight="1">
      <c r="A425" s="1" t="s">
        <v>46</v>
      </c>
      <c r="B425" s="5">
        <v>0</v>
      </c>
      <c r="E425" s="5">
        <f t="shared" si="28"/>
        <v>0</v>
      </c>
    </row>
    <row r="426" spans="1:5" ht="9.75" customHeight="1">
      <c r="A426" s="1" t="s">
        <v>47</v>
      </c>
      <c r="B426" s="5">
        <v>0</v>
      </c>
      <c r="E426" s="5">
        <f t="shared" si="28"/>
        <v>0</v>
      </c>
    </row>
    <row r="427" spans="1:5" ht="9.75" customHeight="1">
      <c r="A427" s="1" t="s">
        <v>48</v>
      </c>
      <c r="B427" s="5">
        <v>0</v>
      </c>
      <c r="E427" s="5">
        <f t="shared" si="28"/>
        <v>0</v>
      </c>
    </row>
    <row r="428" spans="1:5" ht="9.75" customHeight="1">
      <c r="A428" s="1" t="s">
        <v>49</v>
      </c>
      <c r="B428" s="5">
        <v>0</v>
      </c>
      <c r="E428" s="5">
        <f t="shared" si="28"/>
        <v>0</v>
      </c>
    </row>
    <row r="429" spans="1:5" ht="9.75" customHeight="1">
      <c r="A429" s="1" t="s">
        <v>78</v>
      </c>
      <c r="B429" s="5">
        <v>0</v>
      </c>
      <c r="E429" s="5">
        <f t="shared" si="28"/>
        <v>0</v>
      </c>
    </row>
    <row r="430" spans="1:5" ht="9.75" customHeight="1">
      <c r="A430" s="1" t="s">
        <v>85</v>
      </c>
      <c r="B430" s="5">
        <v>85</v>
      </c>
      <c r="E430" s="5">
        <f t="shared" si="28"/>
        <v>85</v>
      </c>
    </row>
    <row r="431" spans="1:5" ht="9.75" customHeight="1">
      <c r="A431" s="1" t="s">
        <v>93</v>
      </c>
      <c r="B431" s="5">
        <v>0</v>
      </c>
      <c r="E431" s="5">
        <f t="shared" si="28"/>
        <v>0</v>
      </c>
    </row>
    <row r="432" spans="1:5" ht="9.75" customHeight="1">
      <c r="A432" s="1" t="s">
        <v>125</v>
      </c>
      <c r="B432" s="5">
        <v>0</v>
      </c>
      <c r="E432" s="5">
        <f t="shared" si="28"/>
        <v>0</v>
      </c>
    </row>
    <row r="433" spans="1:5" ht="9.75" customHeight="1">
      <c r="A433" s="1" t="s">
        <v>135</v>
      </c>
      <c r="B433" s="5">
        <v>198</v>
      </c>
      <c r="E433" s="5">
        <f t="shared" si="28"/>
        <v>198</v>
      </c>
    </row>
    <row r="434" spans="1:5" ht="9.75" customHeight="1">
      <c r="A434" s="1" t="s">
        <v>155</v>
      </c>
      <c r="B434" s="5">
        <v>0</v>
      </c>
      <c r="E434" s="5">
        <f t="shared" si="28"/>
        <v>0</v>
      </c>
    </row>
    <row r="435" spans="1:5" ht="9.75" customHeight="1">
      <c r="A435" s="1" t="s">
        <v>36</v>
      </c>
      <c r="B435" s="5">
        <f>SUM(B423:B434)</f>
        <v>312</v>
      </c>
      <c r="C435" s="5">
        <f>SUM(C423:C434)</f>
        <v>0</v>
      </c>
      <c r="D435" s="5">
        <f>SUM(D423:D434)</f>
        <v>0</v>
      </c>
      <c r="E435" s="5">
        <f>SUM(E423:E434)</f>
        <v>312</v>
      </c>
    </row>
    <row r="436" ht="9.75" customHeight="1"/>
    <row r="437" spans="1:5" ht="9.75" customHeight="1">
      <c r="A437" s="1" t="s">
        <v>21</v>
      </c>
      <c r="B437" s="5">
        <v>0</v>
      </c>
      <c r="E437" s="5">
        <f aca="true" t="shared" si="29" ref="E437:E464">SUM(B437:D437)</f>
        <v>0</v>
      </c>
    </row>
    <row r="438" spans="1:5" ht="9.75" customHeight="1">
      <c r="A438" s="1" t="s">
        <v>23</v>
      </c>
      <c r="B438" s="5">
        <v>0</v>
      </c>
      <c r="E438" s="5">
        <f t="shared" si="29"/>
        <v>0</v>
      </c>
    </row>
    <row r="439" spans="1:5" ht="9.75" customHeight="1">
      <c r="A439" s="1" t="s">
        <v>33</v>
      </c>
      <c r="B439" s="5">
        <v>0</v>
      </c>
      <c r="E439" s="5">
        <f t="shared" si="29"/>
        <v>0</v>
      </c>
    </row>
    <row r="440" spans="1:5" ht="9.75" customHeight="1">
      <c r="A440" s="1" t="s">
        <v>34</v>
      </c>
      <c r="B440" s="5">
        <v>0</v>
      </c>
      <c r="E440" s="5">
        <f t="shared" si="29"/>
        <v>0</v>
      </c>
    </row>
    <row r="441" spans="1:5" ht="9.75" customHeight="1">
      <c r="A441" s="1" t="s">
        <v>44</v>
      </c>
      <c r="B441" s="5">
        <v>0</v>
      </c>
      <c r="E441" s="5">
        <f t="shared" si="29"/>
        <v>0</v>
      </c>
    </row>
    <row r="442" spans="1:5" ht="9.75" customHeight="1">
      <c r="A442" s="1" t="s">
        <v>45</v>
      </c>
      <c r="B442" s="5">
        <v>0</v>
      </c>
      <c r="E442" s="5">
        <f t="shared" si="29"/>
        <v>0</v>
      </c>
    </row>
    <row r="443" spans="1:5" ht="9.75" customHeight="1">
      <c r="A443" s="1" t="s">
        <v>51</v>
      </c>
      <c r="B443" s="5">
        <v>0</v>
      </c>
      <c r="E443" s="5">
        <f t="shared" si="29"/>
        <v>0</v>
      </c>
    </row>
    <row r="444" spans="1:5" ht="9.75" customHeight="1">
      <c r="A444" s="1" t="s">
        <v>58</v>
      </c>
      <c r="B444" s="5">
        <v>249</v>
      </c>
      <c r="E444" s="5">
        <f t="shared" si="29"/>
        <v>249</v>
      </c>
    </row>
    <row r="445" spans="1:5" ht="9.75" customHeight="1">
      <c r="A445" s="1" t="s">
        <v>59</v>
      </c>
      <c r="B445" s="5">
        <v>0</v>
      </c>
      <c r="E445" s="5">
        <f t="shared" si="29"/>
        <v>0</v>
      </c>
    </row>
    <row r="446" spans="1:5" ht="9.75" customHeight="1">
      <c r="A446" s="1" t="s">
        <v>56</v>
      </c>
      <c r="B446" s="5">
        <v>36</v>
      </c>
      <c r="E446" s="5">
        <f t="shared" si="29"/>
        <v>36</v>
      </c>
    </row>
    <row r="447" spans="1:5" ht="9.75" customHeight="1">
      <c r="A447" s="1" t="s">
        <v>57</v>
      </c>
      <c r="B447" s="5">
        <v>0</v>
      </c>
      <c r="E447" s="5">
        <f t="shared" si="29"/>
        <v>0</v>
      </c>
    </row>
    <row r="448" spans="1:5" ht="9.75" customHeight="1">
      <c r="A448" s="1" t="s">
        <v>167</v>
      </c>
      <c r="B448" s="5">
        <v>0</v>
      </c>
      <c r="E448" s="5">
        <f t="shared" si="29"/>
        <v>0</v>
      </c>
    </row>
    <row r="449" spans="1:5" ht="9.75" customHeight="1">
      <c r="A449" s="1" t="s">
        <v>62</v>
      </c>
      <c r="B449" s="5">
        <v>0</v>
      </c>
      <c r="E449" s="5">
        <f t="shared" si="29"/>
        <v>0</v>
      </c>
    </row>
    <row r="450" spans="1:5" ht="9.75" customHeight="1">
      <c r="A450" s="1" t="s">
        <v>63</v>
      </c>
      <c r="B450" s="5">
        <v>0</v>
      </c>
      <c r="E450" s="5">
        <f t="shared" si="29"/>
        <v>0</v>
      </c>
    </row>
    <row r="451" spans="1:5" ht="9.75" customHeight="1">
      <c r="A451" s="1" t="s">
        <v>66</v>
      </c>
      <c r="B451" s="5">
        <v>0</v>
      </c>
      <c r="E451" s="5">
        <f t="shared" si="29"/>
        <v>0</v>
      </c>
    </row>
    <row r="452" spans="1:5" ht="9.75" customHeight="1">
      <c r="A452" s="1" t="s">
        <v>68</v>
      </c>
      <c r="B452" s="5">
        <v>0</v>
      </c>
      <c r="E452" s="5">
        <f t="shared" si="29"/>
        <v>0</v>
      </c>
    </row>
    <row r="453" spans="1:5" ht="9.75" customHeight="1">
      <c r="A453" s="1" t="s">
        <v>73</v>
      </c>
      <c r="B453" s="5">
        <v>0</v>
      </c>
      <c r="E453" s="5">
        <f t="shared" si="29"/>
        <v>0</v>
      </c>
    </row>
    <row r="454" spans="1:5" ht="9.75" customHeight="1">
      <c r="A454" s="1" t="s">
        <v>74</v>
      </c>
      <c r="B454" s="5">
        <v>0</v>
      </c>
      <c r="E454" s="5">
        <f t="shared" si="29"/>
        <v>0</v>
      </c>
    </row>
    <row r="455" spans="1:5" ht="9.75" customHeight="1">
      <c r="A455" s="1" t="s">
        <v>79</v>
      </c>
      <c r="B455" s="5">
        <v>0</v>
      </c>
      <c r="E455" s="5">
        <f t="shared" si="29"/>
        <v>0</v>
      </c>
    </row>
    <row r="456" spans="1:5" ht="9.75" customHeight="1">
      <c r="A456" s="1" t="s">
        <v>80</v>
      </c>
      <c r="B456" s="5">
        <v>0</v>
      </c>
      <c r="E456" s="5">
        <f t="shared" si="29"/>
        <v>0</v>
      </c>
    </row>
    <row r="457" spans="1:5" ht="9.75" customHeight="1">
      <c r="A457" s="1" t="s">
        <v>81</v>
      </c>
      <c r="B457" s="5">
        <v>0</v>
      </c>
      <c r="E457" s="5">
        <f t="shared" si="29"/>
        <v>0</v>
      </c>
    </row>
    <row r="458" spans="1:5" ht="9.75" customHeight="1">
      <c r="A458" s="1" t="s">
        <v>101</v>
      </c>
      <c r="B458" s="5">
        <v>11</v>
      </c>
      <c r="E458" s="5">
        <f t="shared" si="29"/>
        <v>11</v>
      </c>
    </row>
    <row r="459" spans="1:5" ht="9.75" customHeight="1">
      <c r="A459" s="1" t="s">
        <v>124</v>
      </c>
      <c r="B459" s="5">
        <v>0</v>
      </c>
      <c r="E459" s="5">
        <f t="shared" si="29"/>
        <v>0</v>
      </c>
    </row>
    <row r="460" spans="1:5" ht="9.75" customHeight="1">
      <c r="A460" s="1" t="s">
        <v>134</v>
      </c>
      <c r="B460" s="5">
        <v>0</v>
      </c>
      <c r="E460" s="5">
        <f t="shared" si="29"/>
        <v>0</v>
      </c>
    </row>
    <row r="461" spans="1:5" ht="9.75" customHeight="1">
      <c r="A461" s="1" t="s">
        <v>138</v>
      </c>
      <c r="B461" s="5">
        <v>0</v>
      </c>
      <c r="E461" s="5">
        <f t="shared" si="29"/>
        <v>0</v>
      </c>
    </row>
    <row r="462" spans="1:5" ht="9.75" customHeight="1">
      <c r="A462" s="1" t="s">
        <v>141</v>
      </c>
      <c r="B462" s="5">
        <v>0</v>
      </c>
      <c r="E462" s="5">
        <f t="shared" si="29"/>
        <v>0</v>
      </c>
    </row>
    <row r="463" spans="1:5" ht="9.75" customHeight="1">
      <c r="A463" s="1" t="s">
        <v>156</v>
      </c>
      <c r="B463" s="5">
        <v>0</v>
      </c>
      <c r="E463" s="5">
        <f t="shared" si="29"/>
        <v>0</v>
      </c>
    </row>
    <row r="464" spans="1:5" ht="9.75" customHeight="1">
      <c r="A464" s="1" t="s">
        <v>160</v>
      </c>
      <c r="B464" s="5">
        <v>0</v>
      </c>
      <c r="E464" s="5">
        <f t="shared" si="29"/>
        <v>0</v>
      </c>
    </row>
    <row r="465" spans="1:5" ht="9.75" customHeight="1">
      <c r="A465" s="1" t="s">
        <v>37</v>
      </c>
      <c r="B465" s="5">
        <f>SUM(B437:B464)</f>
        <v>296</v>
      </c>
      <c r="C465" s="5">
        <f>SUM(C437:C464)</f>
        <v>0</v>
      </c>
      <c r="D465" s="5">
        <f>SUM(D437:D464)</f>
        <v>0</v>
      </c>
      <c r="E465" s="5">
        <f>SUM(E437:E464)</f>
        <v>296</v>
      </c>
    </row>
    <row r="466" ht="9.75" customHeight="1"/>
    <row r="467" spans="1:5" ht="9.75" customHeight="1">
      <c r="A467" s="1" t="s">
        <v>19</v>
      </c>
      <c r="B467" s="5">
        <v>0</v>
      </c>
      <c r="E467" s="5">
        <f aca="true" t="shared" si="30" ref="E467:E477">SUM(B467:D467)</f>
        <v>0</v>
      </c>
    </row>
    <row r="468" spans="1:5" ht="9.75" customHeight="1">
      <c r="A468" s="1" t="s">
        <v>30</v>
      </c>
      <c r="B468" s="5">
        <v>0</v>
      </c>
      <c r="E468" s="5">
        <f t="shared" si="30"/>
        <v>0</v>
      </c>
    </row>
    <row r="469" spans="1:5" ht="9.75" customHeight="1">
      <c r="A469" s="1" t="s">
        <v>54</v>
      </c>
      <c r="B469" s="5">
        <v>0</v>
      </c>
      <c r="E469" s="5">
        <f t="shared" si="30"/>
        <v>0</v>
      </c>
    </row>
    <row r="470" spans="1:5" ht="9.75" customHeight="1">
      <c r="A470" s="1" t="s">
        <v>61</v>
      </c>
      <c r="B470" s="5">
        <v>0</v>
      </c>
      <c r="E470" s="5">
        <f t="shared" si="30"/>
        <v>0</v>
      </c>
    </row>
    <row r="471" spans="1:5" ht="9.75" customHeight="1">
      <c r="A471" s="1" t="s">
        <v>77</v>
      </c>
      <c r="B471" s="5">
        <v>0</v>
      </c>
      <c r="E471" s="5">
        <f t="shared" si="30"/>
        <v>0</v>
      </c>
    </row>
    <row r="472" spans="1:5" ht="9.75" customHeight="1">
      <c r="A472" s="1" t="s">
        <v>83</v>
      </c>
      <c r="B472" s="5">
        <v>0</v>
      </c>
      <c r="E472" s="5">
        <f t="shared" si="30"/>
        <v>0</v>
      </c>
    </row>
    <row r="473" spans="1:5" ht="9.75" customHeight="1">
      <c r="A473" s="1" t="s">
        <v>84</v>
      </c>
      <c r="B473" s="5">
        <v>120</v>
      </c>
      <c r="E473" s="5">
        <f t="shared" si="30"/>
        <v>120</v>
      </c>
    </row>
    <row r="474" spans="1:5" ht="9.75" customHeight="1">
      <c r="A474" s="1" t="s">
        <v>86</v>
      </c>
      <c r="B474" s="5">
        <v>0</v>
      </c>
      <c r="E474" s="5">
        <f t="shared" si="30"/>
        <v>0</v>
      </c>
    </row>
    <row r="475" spans="1:5" ht="9.75" customHeight="1">
      <c r="A475" s="1" t="s">
        <v>87</v>
      </c>
      <c r="B475" s="5">
        <v>0</v>
      </c>
      <c r="E475" s="5">
        <f t="shared" si="30"/>
        <v>0</v>
      </c>
    </row>
    <row r="476" spans="1:5" ht="9.75" customHeight="1">
      <c r="A476" s="1" t="s">
        <v>90</v>
      </c>
      <c r="B476" s="5">
        <v>0</v>
      </c>
      <c r="E476" s="5">
        <f t="shared" si="30"/>
        <v>0</v>
      </c>
    </row>
    <row r="477" spans="1:5" ht="9.75" customHeight="1">
      <c r="A477" s="1" t="s">
        <v>128</v>
      </c>
      <c r="B477" s="5">
        <v>0</v>
      </c>
      <c r="E477" s="5">
        <f t="shared" si="30"/>
        <v>0</v>
      </c>
    </row>
    <row r="478" spans="1:5" ht="9.75" customHeight="1">
      <c r="A478" s="1" t="s">
        <v>38</v>
      </c>
      <c r="B478" s="5">
        <f>SUM(B467:B477)</f>
        <v>120</v>
      </c>
      <c r="C478" s="5">
        <f>SUM(C467:C477)</f>
        <v>0</v>
      </c>
      <c r="D478" s="5">
        <f>SUM(D467:D477)</f>
        <v>0</v>
      </c>
      <c r="E478" s="5">
        <f>SUM(E467:E477)</f>
        <v>120</v>
      </c>
    </row>
    <row r="479" ht="9.75" customHeight="1"/>
    <row r="480" spans="1:5" ht="9.75" customHeight="1">
      <c r="A480" s="1" t="s">
        <v>25</v>
      </c>
      <c r="B480" s="5">
        <v>0</v>
      </c>
      <c r="E480" s="5">
        <f>SUM(B480:D480)</f>
        <v>0</v>
      </c>
    </row>
    <row r="481" spans="1:5" ht="9.75" customHeight="1">
      <c r="A481" s="1" t="s">
        <v>26</v>
      </c>
      <c r="B481" s="5">
        <v>0</v>
      </c>
      <c r="E481" s="5">
        <f>SUM(B481:D481)</f>
        <v>0</v>
      </c>
    </row>
    <row r="482" spans="1:5" ht="9.75" customHeight="1">
      <c r="A482" s="1" t="s">
        <v>32</v>
      </c>
      <c r="B482" s="5">
        <v>0</v>
      </c>
      <c r="E482" s="5">
        <f>SUM(B482:D482)</f>
        <v>0</v>
      </c>
    </row>
    <row r="483" spans="1:5" ht="9.75" customHeight="1">
      <c r="A483" s="1" t="s">
        <v>71</v>
      </c>
      <c r="B483" s="5">
        <v>0</v>
      </c>
      <c r="E483" s="5">
        <f>SUM(B483:D483)</f>
        <v>0</v>
      </c>
    </row>
    <row r="484" spans="1:5" ht="9.75" customHeight="1">
      <c r="A484" s="2" t="s">
        <v>148</v>
      </c>
      <c r="B484" s="6"/>
      <c r="C484" s="6"/>
      <c r="D484" s="6"/>
      <c r="E484" s="6"/>
    </row>
    <row r="485" spans="1:5" ht="9.75" customHeight="1">
      <c r="A485" s="2"/>
      <c r="B485" s="6"/>
      <c r="C485" s="6"/>
      <c r="D485" s="6"/>
      <c r="E485" s="6"/>
    </row>
    <row r="486" spans="1:5" ht="9.75" customHeight="1">
      <c r="A486" s="2" t="s">
        <v>118</v>
      </c>
      <c r="B486" s="6"/>
      <c r="C486" s="6"/>
      <c r="D486" s="6"/>
      <c r="E486" s="6"/>
    </row>
    <row r="487" spans="1:5" ht="9.75" customHeight="1">
      <c r="A487" s="2" t="str">
        <f>+A4</f>
        <v>BY DEPARTMENT AND SEMESTER, 2007-2008</v>
      </c>
      <c r="B487" s="6"/>
      <c r="C487" s="6"/>
      <c r="D487" s="6"/>
      <c r="E487" s="6"/>
    </row>
    <row r="488" ht="9.75" customHeight="1"/>
    <row r="489" spans="1:5" ht="9.75" customHeight="1">
      <c r="A489" s="3"/>
      <c r="B489" s="7"/>
      <c r="C489" s="7"/>
      <c r="D489" s="7"/>
      <c r="E489" s="9"/>
    </row>
    <row r="490" spans="1:5" ht="9.75" customHeight="1">
      <c r="A490" s="4" t="s">
        <v>43</v>
      </c>
      <c r="B490" s="8" t="s">
        <v>140</v>
      </c>
      <c r="C490" s="8" t="s">
        <v>60</v>
      </c>
      <c r="D490" s="8" t="s">
        <v>139</v>
      </c>
      <c r="E490" s="10" t="s">
        <v>157</v>
      </c>
    </row>
    <row r="491" ht="9.75" customHeight="1"/>
    <row r="492" spans="1:5" ht="9.75" customHeight="1">
      <c r="A492" s="1" t="s">
        <v>89</v>
      </c>
      <c r="B492" s="5">
        <v>145</v>
      </c>
      <c r="E492" s="5">
        <f>SUM(B492:D492)</f>
        <v>145</v>
      </c>
    </row>
    <row r="493" spans="1:5" ht="9.75" customHeight="1">
      <c r="A493" s="1" t="s">
        <v>111</v>
      </c>
      <c r="B493" s="5">
        <v>0</v>
      </c>
      <c r="E493" s="5">
        <f>SUM(B493:D493)</f>
        <v>0</v>
      </c>
    </row>
    <row r="494" spans="1:5" ht="9.75" customHeight="1">
      <c r="A494" s="1" t="s">
        <v>121</v>
      </c>
      <c r="B494" s="5">
        <v>15</v>
      </c>
      <c r="E494" s="5">
        <f>SUM(B494:D494)</f>
        <v>15</v>
      </c>
    </row>
    <row r="495" spans="1:5" ht="9.75" customHeight="1">
      <c r="A495" s="1" t="s">
        <v>132</v>
      </c>
      <c r="B495" s="5">
        <v>12</v>
      </c>
      <c r="E495" s="5">
        <f>SUM(B495:D495)</f>
        <v>12</v>
      </c>
    </row>
    <row r="496" spans="1:5" ht="9.75" customHeight="1">
      <c r="A496" s="1" t="s">
        <v>154</v>
      </c>
      <c r="B496" s="5">
        <v>23</v>
      </c>
      <c r="E496" s="5">
        <f>SUM(B496:D496)</f>
        <v>23</v>
      </c>
    </row>
    <row r="497" spans="1:5" ht="9.75" customHeight="1">
      <c r="A497" s="1" t="s">
        <v>39</v>
      </c>
      <c r="B497" s="5">
        <f>SUM(B480:B496)</f>
        <v>195</v>
      </c>
      <c r="C497" s="5">
        <f>SUM(C480:C496)</f>
        <v>0</v>
      </c>
      <c r="D497" s="5">
        <f>SUM(D480:D496)</f>
        <v>0</v>
      </c>
      <c r="E497" s="5">
        <f>SUM(E480:E496)</f>
        <v>195</v>
      </c>
    </row>
    <row r="498" ht="9.75" customHeight="1"/>
    <row r="499" spans="1:5" ht="9.75" customHeight="1">
      <c r="A499" s="1" t="s">
        <v>35</v>
      </c>
      <c r="B499" s="5">
        <v>0</v>
      </c>
      <c r="E499" s="5">
        <f aca="true" t="shared" si="31" ref="E499:E519">SUM(B499:D499)</f>
        <v>0</v>
      </c>
    </row>
    <row r="500" spans="1:5" ht="9.75" customHeight="1">
      <c r="A500" s="1" t="s">
        <v>52</v>
      </c>
      <c r="B500" s="5">
        <v>0</v>
      </c>
      <c r="E500" s="5">
        <f t="shared" si="31"/>
        <v>0</v>
      </c>
    </row>
    <row r="501" spans="1:5" ht="9.75" customHeight="1">
      <c r="A501" s="1" t="s">
        <v>53</v>
      </c>
      <c r="B501" s="5">
        <v>0</v>
      </c>
      <c r="E501" s="5">
        <f t="shared" si="31"/>
        <v>0</v>
      </c>
    </row>
    <row r="502" spans="1:5" ht="9.75" customHeight="1">
      <c r="A502" s="1" t="s">
        <v>55</v>
      </c>
      <c r="B502" s="5">
        <v>0</v>
      </c>
      <c r="E502" s="5">
        <f t="shared" si="31"/>
        <v>0</v>
      </c>
    </row>
    <row r="503" spans="1:5" ht="9.75" customHeight="1">
      <c r="A503" s="1" t="s">
        <v>69</v>
      </c>
      <c r="B503" s="5">
        <v>0</v>
      </c>
      <c r="E503" s="5">
        <f t="shared" si="31"/>
        <v>0</v>
      </c>
    </row>
    <row r="504" spans="1:5" ht="9.75" customHeight="1">
      <c r="A504" s="1" t="s">
        <v>70</v>
      </c>
      <c r="B504" s="5">
        <v>0</v>
      </c>
      <c r="E504" s="5">
        <f t="shared" si="31"/>
        <v>0</v>
      </c>
    </row>
    <row r="505" spans="1:5" ht="9.75" customHeight="1">
      <c r="A505" s="1" t="s">
        <v>72</v>
      </c>
      <c r="B505" s="5">
        <v>0</v>
      </c>
      <c r="E505" s="5">
        <f t="shared" si="31"/>
        <v>0</v>
      </c>
    </row>
    <row r="506" spans="1:5" ht="9.75" customHeight="1">
      <c r="A506" s="1" t="s">
        <v>168</v>
      </c>
      <c r="B506" s="5">
        <v>0</v>
      </c>
      <c r="E506" s="5">
        <f t="shared" si="31"/>
        <v>0</v>
      </c>
    </row>
    <row r="507" spans="1:5" ht="9.75" customHeight="1">
      <c r="A507" s="1" t="s">
        <v>94</v>
      </c>
      <c r="B507" s="5">
        <v>0</v>
      </c>
      <c r="E507" s="5">
        <f t="shared" si="31"/>
        <v>0</v>
      </c>
    </row>
    <row r="508" spans="1:5" ht="9.75" customHeight="1">
      <c r="A508" s="1" t="s">
        <v>103</v>
      </c>
      <c r="B508" s="5">
        <v>0</v>
      </c>
      <c r="E508" s="5">
        <f t="shared" si="31"/>
        <v>0</v>
      </c>
    </row>
    <row r="509" spans="1:5" ht="9.75" customHeight="1">
      <c r="A509" s="1" t="s">
        <v>104</v>
      </c>
      <c r="B509" s="5">
        <v>0</v>
      </c>
      <c r="E509" s="5">
        <f t="shared" si="31"/>
        <v>0</v>
      </c>
    </row>
    <row r="510" spans="1:5" ht="9.75" customHeight="1">
      <c r="A510" s="1" t="s">
        <v>105</v>
      </c>
      <c r="B510" s="5">
        <v>0</v>
      </c>
      <c r="E510" s="5">
        <f t="shared" si="31"/>
        <v>0</v>
      </c>
    </row>
    <row r="511" spans="1:5" ht="9.75" customHeight="1">
      <c r="A511" s="1" t="s">
        <v>106</v>
      </c>
      <c r="B511" s="5">
        <v>0</v>
      </c>
      <c r="E511" s="5">
        <f t="shared" si="31"/>
        <v>0</v>
      </c>
    </row>
    <row r="512" spans="1:5" ht="9.75" customHeight="1">
      <c r="A512" s="1" t="s">
        <v>107</v>
      </c>
      <c r="B512" s="5">
        <v>0</v>
      </c>
      <c r="E512" s="5">
        <f t="shared" si="31"/>
        <v>0</v>
      </c>
    </row>
    <row r="513" spans="1:5" ht="9.75" customHeight="1">
      <c r="A513" s="1" t="s">
        <v>108</v>
      </c>
      <c r="B513" s="5">
        <v>0</v>
      </c>
      <c r="E513" s="5">
        <f t="shared" si="31"/>
        <v>0</v>
      </c>
    </row>
    <row r="514" spans="1:5" ht="9.75" customHeight="1">
      <c r="A514" s="1" t="s">
        <v>109</v>
      </c>
      <c r="B514" s="5">
        <v>0</v>
      </c>
      <c r="E514" s="5">
        <f t="shared" si="31"/>
        <v>0</v>
      </c>
    </row>
    <row r="515" spans="1:5" ht="9.75" customHeight="1">
      <c r="A515" s="1" t="s">
        <v>110</v>
      </c>
      <c r="B515" s="5">
        <v>0</v>
      </c>
      <c r="E515" s="5">
        <f t="shared" si="31"/>
        <v>0</v>
      </c>
    </row>
    <row r="516" spans="1:5" ht="9.75" customHeight="1">
      <c r="A516" s="1" t="s">
        <v>130</v>
      </c>
      <c r="B516" s="5">
        <v>0</v>
      </c>
      <c r="E516" s="5">
        <f t="shared" si="31"/>
        <v>0</v>
      </c>
    </row>
    <row r="517" spans="1:5" ht="9.75" customHeight="1">
      <c r="A517" s="1" t="s">
        <v>131</v>
      </c>
      <c r="B517" s="5">
        <v>0</v>
      </c>
      <c r="E517" s="5">
        <f t="shared" si="31"/>
        <v>0</v>
      </c>
    </row>
    <row r="518" spans="1:5" ht="9.75" customHeight="1">
      <c r="A518" s="1" t="s">
        <v>133</v>
      </c>
      <c r="B518" s="5">
        <v>0</v>
      </c>
      <c r="E518" s="5">
        <f t="shared" si="31"/>
        <v>0</v>
      </c>
    </row>
    <row r="519" spans="1:5" ht="9.75" customHeight="1">
      <c r="A519" s="1" t="s">
        <v>40</v>
      </c>
      <c r="B519" s="5">
        <f>SUM(B499:B518)</f>
        <v>0</v>
      </c>
      <c r="C519" s="5">
        <f>SUM(C499:C518)</f>
        <v>0</v>
      </c>
      <c r="D519" s="5">
        <f>SUM(D499:D518)</f>
        <v>0</v>
      </c>
      <c r="E519" s="5">
        <f t="shared" si="31"/>
        <v>0</v>
      </c>
    </row>
    <row r="520" ht="9.75" customHeight="1"/>
    <row r="521" spans="1:5" ht="9.75" customHeight="1">
      <c r="A521" s="1" t="s">
        <v>29</v>
      </c>
      <c r="B521" s="5">
        <v>0</v>
      </c>
      <c r="E521" s="5">
        <f aca="true" t="shared" si="32" ref="E521:E528">SUM(B521:D521)</f>
        <v>0</v>
      </c>
    </row>
    <row r="522" spans="1:5" ht="9.75" customHeight="1">
      <c r="A522" s="1" t="s">
        <v>31</v>
      </c>
      <c r="B522" s="5">
        <v>0</v>
      </c>
      <c r="E522" s="5">
        <f t="shared" si="32"/>
        <v>0</v>
      </c>
    </row>
    <row r="523" spans="1:5" ht="9.75" customHeight="1">
      <c r="A523" s="1" t="s">
        <v>65</v>
      </c>
      <c r="B523" s="5">
        <v>54</v>
      </c>
      <c r="E523" s="5">
        <f t="shared" si="32"/>
        <v>54</v>
      </c>
    </row>
    <row r="524" spans="1:5" ht="9.75" customHeight="1">
      <c r="A524" s="1" t="s">
        <v>91</v>
      </c>
      <c r="B524" s="5">
        <v>654</v>
      </c>
      <c r="E524" s="5">
        <f t="shared" si="32"/>
        <v>654</v>
      </c>
    </row>
    <row r="525" spans="1:5" ht="9.75" customHeight="1">
      <c r="A525" s="1" t="s">
        <v>92</v>
      </c>
      <c r="B525" s="5">
        <v>0</v>
      </c>
      <c r="E525" s="5">
        <f t="shared" si="32"/>
        <v>0</v>
      </c>
    </row>
    <row r="526" spans="1:5" ht="9.75" customHeight="1">
      <c r="A526" s="1" t="s">
        <v>95</v>
      </c>
      <c r="B526" s="5">
        <v>0</v>
      </c>
      <c r="E526" s="5">
        <f t="shared" si="32"/>
        <v>0</v>
      </c>
    </row>
    <row r="527" spans="1:5" ht="9.75" customHeight="1">
      <c r="A527" s="1" t="s">
        <v>122</v>
      </c>
      <c r="B527" s="5">
        <v>0</v>
      </c>
      <c r="E527" s="5">
        <f t="shared" si="32"/>
        <v>0</v>
      </c>
    </row>
    <row r="528" spans="1:5" ht="9.75" customHeight="1">
      <c r="A528" s="1" t="s">
        <v>162</v>
      </c>
      <c r="B528" s="5">
        <v>0</v>
      </c>
      <c r="E528" s="5">
        <f t="shared" si="32"/>
        <v>0</v>
      </c>
    </row>
    <row r="529" spans="1:5" ht="9.75" customHeight="1">
      <c r="A529" s="1" t="s">
        <v>41</v>
      </c>
      <c r="B529" s="5">
        <f>SUM(B521:B528)</f>
        <v>708</v>
      </c>
      <c r="C529" s="5">
        <f>SUM(C521:C528)</f>
        <v>0</v>
      </c>
      <c r="D529" s="5">
        <f>SUM(D521:D528)</f>
        <v>0</v>
      </c>
      <c r="E529" s="5">
        <f>SUM(E521:E528)</f>
        <v>708</v>
      </c>
    </row>
    <row r="530" ht="9.75" customHeight="1"/>
    <row r="531" spans="1:5" ht="9.75" customHeight="1">
      <c r="A531" s="1" t="s">
        <v>20</v>
      </c>
      <c r="B531" s="5">
        <v>0</v>
      </c>
      <c r="E531" s="5">
        <f aca="true" t="shared" si="33" ref="E531:E545">SUM(B531:D531)</f>
        <v>0</v>
      </c>
    </row>
    <row r="532" spans="1:5" ht="9.75" customHeight="1">
      <c r="A532" s="1" t="s">
        <v>22</v>
      </c>
      <c r="B532" s="5">
        <v>0</v>
      </c>
      <c r="E532" s="5">
        <f t="shared" si="33"/>
        <v>0</v>
      </c>
    </row>
    <row r="533" spans="1:5" ht="9.75" customHeight="1">
      <c r="A533" s="1" t="s">
        <v>50</v>
      </c>
      <c r="B533" s="5">
        <v>72</v>
      </c>
      <c r="E533" s="5">
        <f t="shared" si="33"/>
        <v>72</v>
      </c>
    </row>
    <row r="534" spans="1:5" ht="9.75" customHeight="1">
      <c r="A534" s="1" t="s">
        <v>64</v>
      </c>
      <c r="B534" s="5">
        <v>0</v>
      </c>
      <c r="E534" s="5">
        <f t="shared" si="33"/>
        <v>0</v>
      </c>
    </row>
    <row r="535" spans="1:5" ht="9.75" customHeight="1">
      <c r="A535" s="1" t="s">
        <v>67</v>
      </c>
      <c r="B535" s="5">
        <v>0</v>
      </c>
      <c r="E535" s="5">
        <f t="shared" si="33"/>
        <v>0</v>
      </c>
    </row>
    <row r="536" spans="1:5" ht="9.75" customHeight="1">
      <c r="A536" s="1" t="s">
        <v>75</v>
      </c>
      <c r="B536" s="5">
        <v>27</v>
      </c>
      <c r="E536" s="5">
        <f t="shared" si="33"/>
        <v>27</v>
      </c>
    </row>
    <row r="537" spans="1:5" ht="9.75" customHeight="1">
      <c r="A537" s="1" t="s">
        <v>88</v>
      </c>
      <c r="B537" s="5">
        <v>30</v>
      </c>
      <c r="E537" s="5">
        <f t="shared" si="33"/>
        <v>30</v>
      </c>
    </row>
    <row r="538" spans="1:5" ht="9.75" customHeight="1">
      <c r="A538" s="1" t="s">
        <v>96</v>
      </c>
      <c r="B538" s="5">
        <v>7</v>
      </c>
      <c r="E538" s="5">
        <f t="shared" si="33"/>
        <v>7</v>
      </c>
    </row>
    <row r="539" spans="1:5" ht="9.75" customHeight="1">
      <c r="A539" s="1" t="s">
        <v>102</v>
      </c>
      <c r="B539" s="5">
        <v>0</v>
      </c>
      <c r="E539" s="5">
        <f t="shared" si="33"/>
        <v>0</v>
      </c>
    </row>
    <row r="540" spans="1:5" ht="9.75" customHeight="1">
      <c r="A540" s="1" t="s">
        <v>120</v>
      </c>
      <c r="B540" s="5">
        <v>0</v>
      </c>
      <c r="E540" s="5">
        <f t="shared" si="33"/>
        <v>0</v>
      </c>
    </row>
    <row r="541" spans="1:5" ht="9.75" customHeight="1">
      <c r="A541" s="1" t="s">
        <v>123</v>
      </c>
      <c r="B541" s="5">
        <v>597</v>
      </c>
      <c r="E541" s="5">
        <f t="shared" si="33"/>
        <v>597</v>
      </c>
    </row>
    <row r="542" spans="1:5" ht="9.75" customHeight="1">
      <c r="A542" s="1" t="s">
        <v>126</v>
      </c>
      <c r="B542" s="5">
        <v>0</v>
      </c>
      <c r="E542" s="5">
        <f t="shared" si="33"/>
        <v>0</v>
      </c>
    </row>
    <row r="543" spans="1:5" ht="9.75" customHeight="1">
      <c r="A543" s="1" t="s">
        <v>136</v>
      </c>
      <c r="B543" s="5">
        <v>0</v>
      </c>
      <c r="E543" s="5">
        <f t="shared" si="33"/>
        <v>0</v>
      </c>
    </row>
    <row r="544" spans="1:5" ht="9.75" customHeight="1">
      <c r="A544" s="1" t="s">
        <v>137</v>
      </c>
      <c r="B544" s="5">
        <v>0</v>
      </c>
      <c r="E544" s="5">
        <f t="shared" si="33"/>
        <v>0</v>
      </c>
    </row>
    <row r="545" spans="1:5" ht="9.75" customHeight="1">
      <c r="A545" s="1" t="s">
        <v>161</v>
      </c>
      <c r="B545" s="5">
        <v>0</v>
      </c>
      <c r="E545" s="5">
        <f t="shared" si="33"/>
        <v>0</v>
      </c>
    </row>
    <row r="546" spans="1:5" ht="9.75" customHeight="1">
      <c r="A546" s="1" t="s">
        <v>42</v>
      </c>
      <c r="B546" s="5">
        <f>SUM(B531:B545)</f>
        <v>733</v>
      </c>
      <c r="C546" s="5">
        <f>SUM(C531:C545)</f>
        <v>0</v>
      </c>
      <c r="D546" s="5">
        <f>SUM(D531:D545)</f>
        <v>0</v>
      </c>
      <c r="E546" s="5">
        <f>SUM(E531:E545)</f>
        <v>733</v>
      </c>
    </row>
    <row r="547" ht="9.75" customHeight="1"/>
    <row r="548" spans="1:5" ht="9.75" customHeight="1">
      <c r="A548" s="1" t="s">
        <v>76</v>
      </c>
      <c r="B548" s="5">
        <v>0</v>
      </c>
      <c r="E548" s="5">
        <f>SUM(B548:D548)</f>
        <v>0</v>
      </c>
    </row>
    <row r="549" spans="1:5" ht="9.75" customHeight="1">
      <c r="A549" s="1" t="s">
        <v>82</v>
      </c>
      <c r="B549" s="5">
        <v>0</v>
      </c>
      <c r="E549" s="5">
        <f>SUM(B549:D549)</f>
        <v>0</v>
      </c>
    </row>
    <row r="550" spans="1:5" ht="9.75" customHeight="1">
      <c r="A550" s="1" t="s">
        <v>119</v>
      </c>
      <c r="B550" s="5">
        <f>SUM(B548:B549)</f>
        <v>0</v>
      </c>
      <c r="C550" s="5">
        <f>SUM(C548:C549)</f>
        <v>0</v>
      </c>
      <c r="D550" s="5">
        <f>SUM(D548:D549)</f>
        <v>0</v>
      </c>
      <c r="E550" s="5">
        <f>SUM(E548:E549)</f>
        <v>0</v>
      </c>
    </row>
    <row r="551" ht="9.75" customHeight="1"/>
    <row r="552" spans="1:8" ht="9.75" customHeight="1">
      <c r="A552" s="1" t="s">
        <v>158</v>
      </c>
      <c r="B552" s="5">
        <f>B550+B546+B529+B519+B497+B478+B465+B435</f>
        <v>2364</v>
      </c>
      <c r="C552" s="5">
        <f>C550+C546+C529+C519+C497+C478+C465+C435</f>
        <v>0</v>
      </c>
      <c r="D552" s="5">
        <f>D550+D546+D529+D519+D497+D478+D465+D435</f>
        <v>0</v>
      </c>
      <c r="E552" s="5">
        <f>E550+E546+E529+E519+E497+E478+E465+E435</f>
        <v>2364</v>
      </c>
      <c r="H552" s="11"/>
    </row>
    <row r="553" spans="1:5" ht="9.75" customHeight="1">
      <c r="A553" s="2" t="s">
        <v>149</v>
      </c>
      <c r="B553" s="6"/>
      <c r="C553" s="6"/>
      <c r="D553" s="6"/>
      <c r="E553" s="6"/>
    </row>
    <row r="554" spans="1:5" ht="9.75" customHeight="1">
      <c r="A554" s="2"/>
      <c r="B554" s="6"/>
      <c r="C554" s="6"/>
      <c r="D554" s="6"/>
      <c r="E554" s="6"/>
    </row>
    <row r="555" spans="1:5" ht="9.75" customHeight="1">
      <c r="A555" s="2" t="s">
        <v>113</v>
      </c>
      <c r="B555" s="6"/>
      <c r="C555" s="6"/>
      <c r="D555" s="6"/>
      <c r="E555" s="6"/>
    </row>
    <row r="556" spans="1:5" ht="9.75" customHeight="1">
      <c r="A556" s="2" t="str">
        <f>+A4</f>
        <v>BY DEPARTMENT AND SEMESTER, 2007-2008</v>
      </c>
      <c r="B556" s="6"/>
      <c r="C556" s="6"/>
      <c r="D556" s="6"/>
      <c r="E556" s="6"/>
    </row>
    <row r="557" ht="9.75" customHeight="1"/>
    <row r="558" spans="1:5" ht="9.75" customHeight="1">
      <c r="A558" s="3"/>
      <c r="B558" s="7"/>
      <c r="C558" s="7"/>
      <c r="D558" s="7"/>
      <c r="E558" s="9"/>
    </row>
    <row r="559" spans="1:5" ht="9.75" customHeight="1">
      <c r="A559" s="4" t="s">
        <v>43</v>
      </c>
      <c r="B559" s="8" t="s">
        <v>140</v>
      </c>
      <c r="C559" s="8" t="s">
        <v>60</v>
      </c>
      <c r="D559" s="8" t="s">
        <v>139</v>
      </c>
      <c r="E559" s="10" t="s">
        <v>157</v>
      </c>
    </row>
    <row r="560" ht="9.75" customHeight="1"/>
    <row r="561" spans="1:5" ht="9.75" customHeight="1">
      <c r="A561" s="1" t="s">
        <v>27</v>
      </c>
      <c r="B561" s="5">
        <v>0</v>
      </c>
      <c r="E561" s="5">
        <f aca="true" t="shared" si="34" ref="E561:E572">SUM(B561:D561)</f>
        <v>0</v>
      </c>
    </row>
    <row r="562" spans="1:5" ht="9.75" customHeight="1">
      <c r="A562" s="1" t="s">
        <v>28</v>
      </c>
      <c r="B562" s="5">
        <v>0</v>
      </c>
      <c r="E562" s="5">
        <f t="shared" si="34"/>
        <v>0</v>
      </c>
    </row>
    <row r="563" spans="1:5" ht="9.75" customHeight="1">
      <c r="A563" s="1" t="s">
        <v>46</v>
      </c>
      <c r="B563" s="5">
        <v>0</v>
      </c>
      <c r="E563" s="5">
        <f t="shared" si="34"/>
        <v>0</v>
      </c>
    </row>
    <row r="564" spans="1:5" ht="9.75" customHeight="1">
      <c r="A564" s="1" t="s">
        <v>47</v>
      </c>
      <c r="B564" s="5">
        <v>0</v>
      </c>
      <c r="E564" s="5">
        <f t="shared" si="34"/>
        <v>0</v>
      </c>
    </row>
    <row r="565" spans="1:5" ht="9.75" customHeight="1">
      <c r="A565" s="1" t="s">
        <v>48</v>
      </c>
      <c r="B565" s="5">
        <v>0</v>
      </c>
      <c r="E565" s="5">
        <f t="shared" si="34"/>
        <v>0</v>
      </c>
    </row>
    <row r="566" spans="1:5" ht="9.75" customHeight="1">
      <c r="A566" s="1" t="s">
        <v>49</v>
      </c>
      <c r="B566" s="5">
        <v>0</v>
      </c>
      <c r="E566" s="5">
        <f t="shared" si="34"/>
        <v>0</v>
      </c>
    </row>
    <row r="567" spans="1:5" ht="9.75" customHeight="1">
      <c r="A567" s="1" t="s">
        <v>78</v>
      </c>
      <c r="B567" s="5">
        <v>0</v>
      </c>
      <c r="E567" s="5">
        <f t="shared" si="34"/>
        <v>0</v>
      </c>
    </row>
    <row r="568" spans="1:5" ht="9.75" customHeight="1">
      <c r="A568" s="1" t="s">
        <v>85</v>
      </c>
      <c r="B568" s="5">
        <v>100</v>
      </c>
      <c r="E568" s="5">
        <f t="shared" si="34"/>
        <v>100</v>
      </c>
    </row>
    <row r="569" spans="1:5" ht="9.75" customHeight="1">
      <c r="A569" s="1" t="s">
        <v>93</v>
      </c>
      <c r="B569" s="5">
        <v>0</v>
      </c>
      <c r="E569" s="5">
        <f t="shared" si="34"/>
        <v>0</v>
      </c>
    </row>
    <row r="570" spans="1:5" ht="9.75" customHeight="1">
      <c r="A570" s="1" t="s">
        <v>125</v>
      </c>
      <c r="B570" s="5">
        <v>0</v>
      </c>
      <c r="E570" s="5">
        <f t="shared" si="34"/>
        <v>0</v>
      </c>
    </row>
    <row r="571" spans="1:5" ht="9.75" customHeight="1">
      <c r="A571" s="1" t="s">
        <v>135</v>
      </c>
      <c r="B571" s="5">
        <v>0</v>
      </c>
      <c r="E571" s="5">
        <f t="shared" si="34"/>
        <v>0</v>
      </c>
    </row>
    <row r="572" spans="1:5" ht="9.75" customHeight="1">
      <c r="A572" s="1" t="s">
        <v>155</v>
      </c>
      <c r="B572" s="5">
        <v>0</v>
      </c>
      <c r="E572" s="5">
        <f t="shared" si="34"/>
        <v>0</v>
      </c>
    </row>
    <row r="573" spans="1:5" ht="9.75" customHeight="1">
      <c r="A573" s="1" t="s">
        <v>36</v>
      </c>
      <c r="B573" s="5">
        <f>SUM(B561:B572)</f>
        <v>100</v>
      </c>
      <c r="C573" s="5">
        <f>SUM(C561:C572)</f>
        <v>0</v>
      </c>
      <c r="D573" s="5">
        <f>SUM(D561:D572)</f>
        <v>0</v>
      </c>
      <c r="E573" s="5">
        <f>SUM(E561:E572)</f>
        <v>100</v>
      </c>
    </row>
    <row r="574" ht="9.75" customHeight="1"/>
    <row r="575" spans="1:5" ht="9.75" customHeight="1">
      <c r="A575" s="1" t="s">
        <v>21</v>
      </c>
      <c r="B575" s="5">
        <v>0</v>
      </c>
      <c r="E575" s="5">
        <f aca="true" t="shared" si="35" ref="E575:E602">SUM(B575:D575)</f>
        <v>0</v>
      </c>
    </row>
    <row r="576" spans="1:5" ht="9.75" customHeight="1">
      <c r="A576" s="1" t="s">
        <v>23</v>
      </c>
      <c r="B576" s="5">
        <v>0</v>
      </c>
      <c r="E576" s="5">
        <f t="shared" si="35"/>
        <v>0</v>
      </c>
    </row>
    <row r="577" spans="1:5" ht="9.75" customHeight="1">
      <c r="A577" s="1" t="s">
        <v>33</v>
      </c>
      <c r="B577" s="5">
        <v>0</v>
      </c>
      <c r="E577" s="5">
        <f t="shared" si="35"/>
        <v>0</v>
      </c>
    </row>
    <row r="578" spans="1:5" ht="9.75" customHeight="1">
      <c r="A578" s="1" t="s">
        <v>34</v>
      </c>
      <c r="B578" s="5">
        <v>0</v>
      </c>
      <c r="E578" s="5">
        <f t="shared" si="35"/>
        <v>0</v>
      </c>
    </row>
    <row r="579" spans="1:5" ht="9.75" customHeight="1">
      <c r="A579" s="1" t="s">
        <v>44</v>
      </c>
      <c r="B579" s="5">
        <v>205</v>
      </c>
      <c r="E579" s="5">
        <f t="shared" si="35"/>
        <v>205</v>
      </c>
    </row>
    <row r="580" spans="1:5" ht="9.75" customHeight="1">
      <c r="A580" s="1" t="s">
        <v>45</v>
      </c>
      <c r="B580" s="5">
        <v>0</v>
      </c>
      <c r="E580" s="5">
        <f t="shared" si="35"/>
        <v>0</v>
      </c>
    </row>
    <row r="581" spans="1:5" ht="9.75" customHeight="1">
      <c r="A581" s="1" t="s">
        <v>51</v>
      </c>
      <c r="B581" s="5">
        <v>0</v>
      </c>
      <c r="E581" s="5">
        <f t="shared" si="35"/>
        <v>0</v>
      </c>
    </row>
    <row r="582" spans="1:5" ht="9.75" customHeight="1">
      <c r="A582" s="1" t="s">
        <v>58</v>
      </c>
      <c r="B582" s="5">
        <v>444</v>
      </c>
      <c r="E582" s="5">
        <f t="shared" si="35"/>
        <v>444</v>
      </c>
    </row>
    <row r="583" spans="1:5" ht="9.75" customHeight="1">
      <c r="A583" s="1" t="s">
        <v>59</v>
      </c>
      <c r="B583" s="5">
        <v>0</v>
      </c>
      <c r="E583" s="5">
        <f t="shared" si="35"/>
        <v>0</v>
      </c>
    </row>
    <row r="584" spans="1:5" ht="9.75" customHeight="1">
      <c r="A584" s="1" t="s">
        <v>56</v>
      </c>
      <c r="B584" s="5">
        <v>0</v>
      </c>
      <c r="E584" s="5">
        <f t="shared" si="35"/>
        <v>0</v>
      </c>
    </row>
    <row r="585" spans="1:5" ht="9.75" customHeight="1">
      <c r="A585" s="1" t="s">
        <v>57</v>
      </c>
      <c r="B585" s="5">
        <v>0</v>
      </c>
      <c r="E585" s="5">
        <f t="shared" si="35"/>
        <v>0</v>
      </c>
    </row>
    <row r="586" spans="1:5" ht="9.75" customHeight="1">
      <c r="A586" s="1" t="s">
        <v>167</v>
      </c>
      <c r="B586" s="5">
        <v>181</v>
      </c>
      <c r="E586" s="5">
        <f t="shared" si="35"/>
        <v>181</v>
      </c>
    </row>
    <row r="587" spans="1:5" ht="9.75" customHeight="1">
      <c r="A587" s="1" t="s">
        <v>62</v>
      </c>
      <c r="B587" s="5">
        <v>178</v>
      </c>
      <c r="E587" s="5">
        <f t="shared" si="35"/>
        <v>178</v>
      </c>
    </row>
    <row r="588" spans="1:5" ht="9.75" customHeight="1">
      <c r="A588" s="1" t="s">
        <v>63</v>
      </c>
      <c r="B588" s="5">
        <v>0</v>
      </c>
      <c r="E588" s="5">
        <f t="shared" si="35"/>
        <v>0</v>
      </c>
    </row>
    <row r="589" spans="1:5" ht="9.75" customHeight="1">
      <c r="A589" s="1" t="s">
        <v>66</v>
      </c>
      <c r="B589" s="5">
        <v>0</v>
      </c>
      <c r="E589" s="5">
        <f t="shared" si="35"/>
        <v>0</v>
      </c>
    </row>
    <row r="590" spans="1:5" ht="9.75" customHeight="1">
      <c r="A590" s="1" t="s">
        <v>68</v>
      </c>
      <c r="B590" s="5">
        <v>0</v>
      </c>
      <c r="E590" s="5">
        <f t="shared" si="35"/>
        <v>0</v>
      </c>
    </row>
    <row r="591" spans="1:5" ht="9.75" customHeight="1">
      <c r="A591" s="1" t="s">
        <v>73</v>
      </c>
      <c r="B591" s="5">
        <v>0</v>
      </c>
      <c r="E591" s="5">
        <f t="shared" si="35"/>
        <v>0</v>
      </c>
    </row>
    <row r="592" spans="1:5" ht="9.75" customHeight="1">
      <c r="A592" s="1" t="s">
        <v>74</v>
      </c>
      <c r="B592" s="5">
        <v>0</v>
      </c>
      <c r="E592" s="5">
        <f t="shared" si="35"/>
        <v>0</v>
      </c>
    </row>
    <row r="593" spans="1:5" ht="9.75" customHeight="1">
      <c r="A593" s="1" t="s">
        <v>79</v>
      </c>
      <c r="B593" s="5">
        <v>0</v>
      </c>
      <c r="E593" s="5">
        <f t="shared" si="35"/>
        <v>0</v>
      </c>
    </row>
    <row r="594" spans="1:5" ht="9.75" customHeight="1">
      <c r="A594" s="1" t="s">
        <v>80</v>
      </c>
      <c r="B594" s="5">
        <v>0</v>
      </c>
      <c r="E594" s="5">
        <f t="shared" si="35"/>
        <v>0</v>
      </c>
    </row>
    <row r="595" spans="1:5" ht="9.75" customHeight="1">
      <c r="A595" s="1" t="s">
        <v>81</v>
      </c>
      <c r="B595" s="5">
        <v>0</v>
      </c>
      <c r="E595" s="5">
        <f t="shared" si="35"/>
        <v>0</v>
      </c>
    </row>
    <row r="596" spans="1:5" ht="9.75" customHeight="1">
      <c r="A596" s="1" t="s">
        <v>101</v>
      </c>
      <c r="B596" s="5">
        <v>0</v>
      </c>
      <c r="E596" s="5">
        <f t="shared" si="35"/>
        <v>0</v>
      </c>
    </row>
    <row r="597" spans="1:5" ht="9.75" customHeight="1">
      <c r="A597" s="1" t="s">
        <v>124</v>
      </c>
      <c r="B597" s="5">
        <v>0</v>
      </c>
      <c r="E597" s="5">
        <f t="shared" si="35"/>
        <v>0</v>
      </c>
    </row>
    <row r="598" spans="1:5" ht="9.75" customHeight="1">
      <c r="A598" s="1" t="s">
        <v>134</v>
      </c>
      <c r="B598" s="5">
        <v>0</v>
      </c>
      <c r="E598" s="5">
        <f t="shared" si="35"/>
        <v>0</v>
      </c>
    </row>
    <row r="599" spans="1:5" ht="9.75" customHeight="1">
      <c r="A599" s="1" t="s">
        <v>138</v>
      </c>
      <c r="B599" s="5">
        <v>133</v>
      </c>
      <c r="E599" s="5">
        <f t="shared" si="35"/>
        <v>133</v>
      </c>
    </row>
    <row r="600" spans="1:5" ht="9.75" customHeight="1">
      <c r="A600" s="1" t="s">
        <v>141</v>
      </c>
      <c r="B600" s="5">
        <v>0</v>
      </c>
      <c r="E600" s="5">
        <f t="shared" si="35"/>
        <v>0</v>
      </c>
    </row>
    <row r="601" spans="1:5" ht="9.75" customHeight="1">
      <c r="A601" s="1" t="s">
        <v>156</v>
      </c>
      <c r="B601" s="5">
        <v>0</v>
      </c>
      <c r="E601" s="5">
        <f t="shared" si="35"/>
        <v>0</v>
      </c>
    </row>
    <row r="602" spans="1:5" ht="9.75" customHeight="1">
      <c r="A602" s="1" t="s">
        <v>160</v>
      </c>
      <c r="B602" s="5">
        <v>100</v>
      </c>
      <c r="E602" s="5">
        <f t="shared" si="35"/>
        <v>100</v>
      </c>
    </row>
    <row r="603" spans="1:5" ht="9.75" customHeight="1">
      <c r="A603" s="1" t="s">
        <v>37</v>
      </c>
      <c r="B603" s="5">
        <f>SUM(B575:B602)</f>
        <v>1241</v>
      </c>
      <c r="C603" s="5">
        <f>SUM(C575:C602)</f>
        <v>0</v>
      </c>
      <c r="D603" s="5">
        <f>SUM(D575:D602)</f>
        <v>0</v>
      </c>
      <c r="E603" s="5">
        <f>SUM(E575:E602)</f>
        <v>1241</v>
      </c>
    </row>
    <row r="604" ht="9.75" customHeight="1"/>
    <row r="605" spans="1:5" ht="9.75" customHeight="1">
      <c r="A605" s="1" t="s">
        <v>19</v>
      </c>
      <c r="B605" s="5">
        <v>0</v>
      </c>
      <c r="E605" s="5">
        <f aca="true" t="shared" si="36" ref="E605:E615">SUM(B605:D605)</f>
        <v>0</v>
      </c>
    </row>
    <row r="606" spans="1:5" ht="9.75" customHeight="1">
      <c r="A606" s="1" t="s">
        <v>30</v>
      </c>
      <c r="B606" s="5">
        <v>84</v>
      </c>
      <c r="E606" s="5">
        <f t="shared" si="36"/>
        <v>84</v>
      </c>
    </row>
    <row r="607" spans="1:5" ht="9.75" customHeight="1">
      <c r="A607" s="1" t="s">
        <v>54</v>
      </c>
      <c r="B607" s="5">
        <v>0</v>
      </c>
      <c r="E607" s="5">
        <f t="shared" si="36"/>
        <v>0</v>
      </c>
    </row>
    <row r="608" spans="1:5" ht="9.75" customHeight="1">
      <c r="A608" s="1" t="s">
        <v>61</v>
      </c>
      <c r="B608" s="5">
        <v>0</v>
      </c>
      <c r="E608" s="5">
        <f t="shared" si="36"/>
        <v>0</v>
      </c>
    </row>
    <row r="609" spans="1:5" ht="9.75" customHeight="1">
      <c r="A609" s="1" t="s">
        <v>77</v>
      </c>
      <c r="B609" s="5">
        <v>20</v>
      </c>
      <c r="E609" s="5">
        <f t="shared" si="36"/>
        <v>20</v>
      </c>
    </row>
    <row r="610" spans="1:5" ht="9.75" customHeight="1">
      <c r="A610" s="1" t="s">
        <v>83</v>
      </c>
      <c r="B610" s="5">
        <v>0</v>
      </c>
      <c r="E610" s="5">
        <f t="shared" si="36"/>
        <v>0</v>
      </c>
    </row>
    <row r="611" spans="1:5" ht="9.75" customHeight="1">
      <c r="A611" s="1" t="s">
        <v>84</v>
      </c>
      <c r="B611" s="5">
        <v>0</v>
      </c>
      <c r="E611" s="5">
        <f t="shared" si="36"/>
        <v>0</v>
      </c>
    </row>
    <row r="612" spans="1:5" ht="9.75" customHeight="1">
      <c r="A612" s="1" t="s">
        <v>86</v>
      </c>
      <c r="B612" s="5">
        <v>0</v>
      </c>
      <c r="E612" s="5">
        <f t="shared" si="36"/>
        <v>0</v>
      </c>
    </row>
    <row r="613" spans="1:5" ht="9.75" customHeight="1">
      <c r="A613" s="1" t="s">
        <v>87</v>
      </c>
      <c r="B613" s="5">
        <v>0</v>
      </c>
      <c r="E613" s="5">
        <f t="shared" si="36"/>
        <v>0</v>
      </c>
    </row>
    <row r="614" spans="1:5" ht="9.75" customHeight="1">
      <c r="A614" s="1" t="s">
        <v>90</v>
      </c>
      <c r="B614" s="5">
        <v>0</v>
      </c>
      <c r="E614" s="5">
        <f t="shared" si="36"/>
        <v>0</v>
      </c>
    </row>
    <row r="615" spans="1:5" ht="9.75" customHeight="1">
      <c r="A615" s="1" t="s">
        <v>128</v>
      </c>
      <c r="B615" s="5">
        <v>0</v>
      </c>
      <c r="E615" s="5">
        <f t="shared" si="36"/>
        <v>0</v>
      </c>
    </row>
    <row r="616" spans="1:5" ht="9.75" customHeight="1">
      <c r="A616" s="1" t="s">
        <v>38</v>
      </c>
      <c r="B616" s="5">
        <f>SUM(B605:B615)</f>
        <v>104</v>
      </c>
      <c r="C616" s="5">
        <f>SUM(C605:C615)</f>
        <v>0</v>
      </c>
      <c r="D616" s="5">
        <f>SUM(D605:D615)</f>
        <v>0</v>
      </c>
      <c r="E616" s="5">
        <f>SUM(E605:E615)</f>
        <v>104</v>
      </c>
    </row>
    <row r="617" ht="9.75" customHeight="1"/>
    <row r="618" spans="1:5" ht="9.75" customHeight="1">
      <c r="A618" s="1" t="s">
        <v>25</v>
      </c>
      <c r="B618" s="5">
        <v>0</v>
      </c>
      <c r="E618" s="5">
        <f>SUM(B618:D618)</f>
        <v>0</v>
      </c>
    </row>
    <row r="619" spans="1:5" ht="9.75" customHeight="1">
      <c r="A619" s="1" t="s">
        <v>26</v>
      </c>
      <c r="B619" s="5">
        <v>0</v>
      </c>
      <c r="E619" s="5">
        <f>SUM(B619:D619)</f>
        <v>0</v>
      </c>
    </row>
    <row r="620" spans="1:5" ht="9.75" customHeight="1">
      <c r="A620" s="1" t="s">
        <v>32</v>
      </c>
      <c r="B620" s="5">
        <v>0</v>
      </c>
      <c r="E620" s="5">
        <f>SUM(B620:D620)</f>
        <v>0</v>
      </c>
    </row>
    <row r="621" spans="1:5" ht="9.75" customHeight="1">
      <c r="A621" s="1" t="s">
        <v>71</v>
      </c>
      <c r="B621" s="5">
        <v>70</v>
      </c>
      <c r="E621" s="5">
        <f>SUM(B621:D621)</f>
        <v>70</v>
      </c>
    </row>
    <row r="622" spans="1:5" ht="9.75" customHeight="1">
      <c r="A622" s="2" t="s">
        <v>149</v>
      </c>
      <c r="B622" s="6"/>
      <c r="C622" s="6"/>
      <c r="D622" s="6"/>
      <c r="E622" s="6"/>
    </row>
    <row r="623" spans="1:5" ht="9.75" customHeight="1">
      <c r="A623" s="2"/>
      <c r="B623" s="6"/>
      <c r="C623" s="6"/>
      <c r="D623" s="6"/>
      <c r="E623" s="6"/>
    </row>
    <row r="624" spans="1:5" ht="9.75" customHeight="1">
      <c r="A624" s="2" t="s">
        <v>113</v>
      </c>
      <c r="B624" s="6"/>
      <c r="C624" s="6"/>
      <c r="D624" s="6"/>
      <c r="E624" s="6"/>
    </row>
    <row r="625" spans="1:5" ht="9.75" customHeight="1">
      <c r="A625" s="2" t="str">
        <f>+A4</f>
        <v>BY DEPARTMENT AND SEMESTER, 2007-2008</v>
      </c>
      <c r="B625" s="6"/>
      <c r="C625" s="6"/>
      <c r="D625" s="6"/>
      <c r="E625" s="6"/>
    </row>
    <row r="626" ht="9.75" customHeight="1"/>
    <row r="627" spans="1:5" ht="9.75" customHeight="1">
      <c r="A627" s="3"/>
      <c r="B627" s="7"/>
      <c r="C627" s="7"/>
      <c r="D627" s="7"/>
      <c r="E627" s="9"/>
    </row>
    <row r="628" spans="1:5" ht="9.75" customHeight="1">
      <c r="A628" s="4" t="s">
        <v>43</v>
      </c>
      <c r="B628" s="8" t="s">
        <v>140</v>
      </c>
      <c r="C628" s="8" t="s">
        <v>60</v>
      </c>
      <c r="D628" s="8" t="s">
        <v>139</v>
      </c>
      <c r="E628" s="10" t="s">
        <v>157</v>
      </c>
    </row>
    <row r="629" ht="9.75" customHeight="1"/>
    <row r="630" spans="1:5" ht="9.75" customHeight="1">
      <c r="A630" s="1" t="s">
        <v>89</v>
      </c>
      <c r="B630" s="5">
        <v>144</v>
      </c>
      <c r="E630" s="5">
        <f>SUM(B630:D630)</f>
        <v>144</v>
      </c>
    </row>
    <row r="631" spans="1:5" ht="9.75" customHeight="1">
      <c r="A631" s="1" t="s">
        <v>111</v>
      </c>
      <c r="B631" s="5">
        <v>0</v>
      </c>
      <c r="E631" s="5">
        <f>SUM(B631:D631)</f>
        <v>0</v>
      </c>
    </row>
    <row r="632" spans="1:5" ht="9.75" customHeight="1">
      <c r="A632" s="1" t="s">
        <v>121</v>
      </c>
      <c r="B632" s="5">
        <v>0</v>
      </c>
      <c r="E632" s="5">
        <f>SUM(B632:D632)</f>
        <v>0</v>
      </c>
    </row>
    <row r="633" spans="1:5" ht="9.75" customHeight="1">
      <c r="A633" s="1" t="s">
        <v>132</v>
      </c>
      <c r="B633" s="5">
        <v>0</v>
      </c>
      <c r="E633" s="5">
        <f>SUM(B633:D633)</f>
        <v>0</v>
      </c>
    </row>
    <row r="634" spans="1:5" ht="9.75" customHeight="1">
      <c r="A634" s="1" t="s">
        <v>154</v>
      </c>
      <c r="B634" s="5">
        <v>869</v>
      </c>
      <c r="E634" s="5">
        <f>SUM(B634:D634)</f>
        <v>869</v>
      </c>
    </row>
    <row r="635" spans="1:5" ht="9.75" customHeight="1">
      <c r="A635" s="1" t="s">
        <v>39</v>
      </c>
      <c r="B635" s="5">
        <f>SUM(B618:B634)</f>
        <v>1083</v>
      </c>
      <c r="C635" s="5">
        <f>SUM(C618:C634)</f>
        <v>0</v>
      </c>
      <c r="D635" s="5">
        <f>SUM(D618:D634)</f>
        <v>0</v>
      </c>
      <c r="E635" s="5">
        <f>SUM(E618:E634)</f>
        <v>1083</v>
      </c>
    </row>
    <row r="636" ht="9.75" customHeight="1"/>
    <row r="637" spans="1:5" ht="9.75" customHeight="1">
      <c r="A637" s="1" t="s">
        <v>35</v>
      </c>
      <c r="B637" s="5">
        <v>27</v>
      </c>
      <c r="E637" s="5">
        <f aca="true" t="shared" si="37" ref="E637:E657">SUM(B637:D637)</f>
        <v>27</v>
      </c>
    </row>
    <row r="638" spans="1:5" ht="9.75" customHeight="1">
      <c r="A638" s="1" t="s">
        <v>52</v>
      </c>
      <c r="B638" s="5">
        <v>40</v>
      </c>
      <c r="E638" s="5">
        <f t="shared" si="37"/>
        <v>40</v>
      </c>
    </row>
    <row r="639" spans="1:5" ht="9.75" customHeight="1">
      <c r="A639" s="1" t="s">
        <v>53</v>
      </c>
      <c r="B639" s="5">
        <v>161</v>
      </c>
      <c r="E639" s="5">
        <f t="shared" si="37"/>
        <v>161</v>
      </c>
    </row>
    <row r="640" spans="1:5" ht="9.75" customHeight="1">
      <c r="A640" s="1" t="s">
        <v>55</v>
      </c>
      <c r="B640" s="5">
        <v>216</v>
      </c>
      <c r="E640" s="5">
        <f t="shared" si="37"/>
        <v>216</v>
      </c>
    </row>
    <row r="641" spans="1:5" ht="9.75" customHeight="1">
      <c r="A641" s="1" t="s">
        <v>69</v>
      </c>
      <c r="B641" s="5">
        <v>143</v>
      </c>
      <c r="E641" s="5">
        <f t="shared" si="37"/>
        <v>143</v>
      </c>
    </row>
    <row r="642" spans="1:5" ht="9.75" customHeight="1">
      <c r="A642" s="1" t="s">
        <v>70</v>
      </c>
      <c r="B642" s="5">
        <v>16</v>
      </c>
      <c r="E642" s="5">
        <f t="shared" si="37"/>
        <v>16</v>
      </c>
    </row>
    <row r="643" spans="1:5" ht="9.75" customHeight="1">
      <c r="A643" s="1" t="s">
        <v>72</v>
      </c>
      <c r="B643" s="5">
        <v>75</v>
      </c>
      <c r="E643" s="5">
        <f t="shared" si="37"/>
        <v>75</v>
      </c>
    </row>
    <row r="644" spans="1:5" ht="9.75" customHeight="1">
      <c r="A644" s="1" t="s">
        <v>169</v>
      </c>
      <c r="B644" s="5">
        <v>0</v>
      </c>
      <c r="E644" s="5">
        <f t="shared" si="37"/>
        <v>0</v>
      </c>
    </row>
    <row r="645" spans="1:5" ht="9.75" customHeight="1">
      <c r="A645" s="1" t="s">
        <v>94</v>
      </c>
      <c r="B645" s="5">
        <v>0</v>
      </c>
      <c r="E645" s="5">
        <f t="shared" si="37"/>
        <v>0</v>
      </c>
    </row>
    <row r="646" spans="1:5" ht="9.75" customHeight="1">
      <c r="A646" s="1" t="s">
        <v>103</v>
      </c>
      <c r="B646" s="5">
        <v>208</v>
      </c>
      <c r="E646" s="5">
        <f t="shared" si="37"/>
        <v>208</v>
      </c>
    </row>
    <row r="647" spans="1:5" ht="9.75" customHeight="1">
      <c r="A647" s="1" t="s">
        <v>104</v>
      </c>
      <c r="B647" s="5">
        <v>28</v>
      </c>
      <c r="E647" s="5">
        <f t="shared" si="37"/>
        <v>28</v>
      </c>
    </row>
    <row r="648" spans="1:5" ht="9.75" customHeight="1">
      <c r="A648" s="1" t="s">
        <v>105</v>
      </c>
      <c r="B648" s="5">
        <v>0</v>
      </c>
      <c r="E648" s="5">
        <f t="shared" si="37"/>
        <v>0</v>
      </c>
    </row>
    <row r="649" spans="1:5" ht="9.75" customHeight="1">
      <c r="A649" s="1" t="s">
        <v>106</v>
      </c>
      <c r="B649" s="5">
        <v>0</v>
      </c>
      <c r="E649" s="5">
        <f t="shared" si="37"/>
        <v>0</v>
      </c>
    </row>
    <row r="650" spans="1:5" ht="9.75" customHeight="1">
      <c r="A650" s="1" t="s">
        <v>107</v>
      </c>
      <c r="B650" s="5">
        <v>0</v>
      </c>
      <c r="E650" s="5">
        <f t="shared" si="37"/>
        <v>0</v>
      </c>
    </row>
    <row r="651" spans="1:5" ht="9.75" customHeight="1">
      <c r="A651" s="1" t="s">
        <v>108</v>
      </c>
      <c r="B651" s="5">
        <v>0</v>
      </c>
      <c r="E651" s="5">
        <f t="shared" si="37"/>
        <v>0</v>
      </c>
    </row>
    <row r="652" spans="1:5" ht="9.75" customHeight="1">
      <c r="A652" s="1" t="s">
        <v>109</v>
      </c>
      <c r="B652" s="5">
        <v>0</v>
      </c>
      <c r="E652" s="5">
        <f t="shared" si="37"/>
        <v>0</v>
      </c>
    </row>
    <row r="653" spans="1:5" ht="9.75" customHeight="1">
      <c r="A653" s="1" t="s">
        <v>110</v>
      </c>
      <c r="B653" s="5">
        <v>0</v>
      </c>
      <c r="E653" s="5">
        <f t="shared" si="37"/>
        <v>0</v>
      </c>
    </row>
    <row r="654" spans="1:5" ht="9.75" customHeight="1">
      <c r="A654" s="1" t="s">
        <v>130</v>
      </c>
      <c r="B654" s="5">
        <v>411</v>
      </c>
      <c r="E654" s="5">
        <f t="shared" si="37"/>
        <v>411</v>
      </c>
    </row>
    <row r="655" spans="1:5" ht="9.75" customHeight="1">
      <c r="A655" s="1" t="s">
        <v>131</v>
      </c>
      <c r="B655" s="5">
        <v>2345</v>
      </c>
      <c r="E655" s="5">
        <f t="shared" si="37"/>
        <v>2345</v>
      </c>
    </row>
    <row r="656" spans="1:5" ht="9.75" customHeight="1">
      <c r="A656" s="1" t="s">
        <v>133</v>
      </c>
      <c r="B656" s="5">
        <v>7</v>
      </c>
      <c r="E656" s="5">
        <f t="shared" si="37"/>
        <v>7</v>
      </c>
    </row>
    <row r="657" spans="1:5" ht="9.75" customHeight="1">
      <c r="A657" s="1" t="s">
        <v>40</v>
      </c>
      <c r="B657" s="5">
        <f>SUM(B637:B656)</f>
        <v>3677</v>
      </c>
      <c r="C657" s="5">
        <f>SUM(C637:C656)</f>
        <v>0</v>
      </c>
      <c r="D657" s="5">
        <f>SUM(D637:D656)</f>
        <v>0</v>
      </c>
      <c r="E657" s="5">
        <f t="shared" si="37"/>
        <v>3677</v>
      </c>
    </row>
    <row r="658" ht="9.75" customHeight="1"/>
    <row r="659" spans="1:5" ht="9.75" customHeight="1">
      <c r="A659" s="1" t="s">
        <v>29</v>
      </c>
      <c r="B659" s="5">
        <v>12</v>
      </c>
      <c r="E659" s="5">
        <f aca="true" t="shared" si="38" ref="E659:E666">SUM(B659:D659)</f>
        <v>12</v>
      </c>
    </row>
    <row r="660" spans="1:5" ht="9.75" customHeight="1">
      <c r="A660" s="1" t="s">
        <v>31</v>
      </c>
      <c r="B660" s="5">
        <v>13</v>
      </c>
      <c r="E660" s="5">
        <f t="shared" si="38"/>
        <v>13</v>
      </c>
    </row>
    <row r="661" spans="1:5" ht="9.75" customHeight="1">
      <c r="A661" s="1" t="s">
        <v>65</v>
      </c>
      <c r="B661" s="5">
        <v>0</v>
      </c>
      <c r="E661" s="5">
        <f t="shared" si="38"/>
        <v>0</v>
      </c>
    </row>
    <row r="662" spans="1:5" ht="9.75" customHeight="1">
      <c r="A662" s="1" t="s">
        <v>91</v>
      </c>
      <c r="B662" s="5">
        <v>133</v>
      </c>
      <c r="E662" s="5">
        <f t="shared" si="38"/>
        <v>133</v>
      </c>
    </row>
    <row r="663" spans="1:5" ht="9.75" customHeight="1">
      <c r="A663" s="1" t="s">
        <v>92</v>
      </c>
      <c r="B663" s="5">
        <v>0</v>
      </c>
      <c r="E663" s="5">
        <f t="shared" si="38"/>
        <v>0</v>
      </c>
    </row>
    <row r="664" spans="1:5" ht="9.75" customHeight="1">
      <c r="A664" s="1" t="s">
        <v>95</v>
      </c>
      <c r="B664" s="5">
        <v>0</v>
      </c>
      <c r="E664" s="5">
        <f t="shared" si="38"/>
        <v>0</v>
      </c>
    </row>
    <row r="665" spans="1:5" ht="9.75" customHeight="1">
      <c r="A665" s="1" t="s">
        <v>122</v>
      </c>
      <c r="B665" s="5">
        <v>0</v>
      </c>
      <c r="E665" s="5">
        <f t="shared" si="38"/>
        <v>0</v>
      </c>
    </row>
    <row r="666" spans="1:5" ht="9.75" customHeight="1">
      <c r="A666" s="1" t="s">
        <v>162</v>
      </c>
      <c r="B666" s="5">
        <v>0</v>
      </c>
      <c r="E666" s="5">
        <f t="shared" si="38"/>
        <v>0</v>
      </c>
    </row>
    <row r="667" spans="1:5" ht="9.75" customHeight="1">
      <c r="A667" s="1" t="s">
        <v>41</v>
      </c>
      <c r="B667" s="5">
        <f>SUM(B659:B666)</f>
        <v>158</v>
      </c>
      <c r="C667" s="5">
        <f>SUM(C659:C666)</f>
        <v>0</v>
      </c>
      <c r="D667" s="5">
        <f>SUM(D659:D666)</f>
        <v>0</v>
      </c>
      <c r="E667" s="5">
        <f>SUM(E659:E666)</f>
        <v>158</v>
      </c>
    </row>
    <row r="668" ht="9.75" customHeight="1"/>
    <row r="669" spans="1:5" ht="9.75" customHeight="1">
      <c r="A669" s="1" t="s">
        <v>20</v>
      </c>
      <c r="B669" s="5">
        <v>0</v>
      </c>
      <c r="E669" s="5">
        <f aca="true" t="shared" si="39" ref="E669:E683">SUM(B669:D669)</f>
        <v>0</v>
      </c>
    </row>
    <row r="670" spans="1:5" ht="9.75" customHeight="1">
      <c r="A670" s="1" t="s">
        <v>22</v>
      </c>
      <c r="B670" s="5">
        <v>123</v>
      </c>
      <c r="E670" s="5">
        <f t="shared" si="39"/>
        <v>123</v>
      </c>
    </row>
    <row r="671" spans="1:5" ht="9.75" customHeight="1">
      <c r="A671" s="1" t="s">
        <v>50</v>
      </c>
      <c r="B671" s="5">
        <v>0</v>
      </c>
      <c r="E671" s="5">
        <f t="shared" si="39"/>
        <v>0</v>
      </c>
    </row>
    <row r="672" spans="1:5" ht="9.75" customHeight="1">
      <c r="A672" s="1" t="s">
        <v>64</v>
      </c>
      <c r="B672" s="5">
        <v>27</v>
      </c>
      <c r="E672" s="5">
        <f t="shared" si="39"/>
        <v>27</v>
      </c>
    </row>
    <row r="673" spans="1:5" ht="9.75" customHeight="1">
      <c r="A673" s="1" t="s">
        <v>67</v>
      </c>
      <c r="B673" s="5">
        <v>3</v>
      </c>
      <c r="E673" s="5">
        <f t="shared" si="39"/>
        <v>3</v>
      </c>
    </row>
    <row r="674" spans="1:5" ht="9.75" customHeight="1">
      <c r="A674" s="1" t="s">
        <v>75</v>
      </c>
      <c r="B674" s="5">
        <v>207</v>
      </c>
      <c r="E674" s="5">
        <f t="shared" si="39"/>
        <v>207</v>
      </c>
    </row>
    <row r="675" spans="1:5" ht="9.75" customHeight="1">
      <c r="A675" s="1" t="s">
        <v>88</v>
      </c>
      <c r="B675" s="5">
        <v>0</v>
      </c>
      <c r="E675" s="5">
        <f t="shared" si="39"/>
        <v>0</v>
      </c>
    </row>
    <row r="676" spans="1:5" ht="9.75" customHeight="1">
      <c r="A676" s="1" t="s">
        <v>96</v>
      </c>
      <c r="B676" s="5">
        <v>0</v>
      </c>
      <c r="E676" s="5">
        <f t="shared" si="39"/>
        <v>0</v>
      </c>
    </row>
    <row r="677" spans="1:5" ht="9.75" customHeight="1">
      <c r="A677" s="1" t="s">
        <v>102</v>
      </c>
      <c r="B677" s="5">
        <v>0</v>
      </c>
      <c r="E677" s="5">
        <f t="shared" si="39"/>
        <v>0</v>
      </c>
    </row>
    <row r="678" spans="1:5" ht="9.75" customHeight="1">
      <c r="A678" s="1" t="s">
        <v>120</v>
      </c>
      <c r="B678" s="5">
        <v>0</v>
      </c>
      <c r="E678" s="5">
        <f t="shared" si="39"/>
        <v>0</v>
      </c>
    </row>
    <row r="679" spans="1:5" ht="9.75" customHeight="1">
      <c r="A679" s="1" t="s">
        <v>123</v>
      </c>
      <c r="B679" s="5">
        <v>9</v>
      </c>
      <c r="E679" s="5">
        <f t="shared" si="39"/>
        <v>9</v>
      </c>
    </row>
    <row r="680" spans="1:5" ht="9.75" customHeight="1">
      <c r="A680" s="1" t="s">
        <v>126</v>
      </c>
      <c r="B680" s="5">
        <v>18</v>
      </c>
      <c r="E680" s="5">
        <f t="shared" si="39"/>
        <v>18</v>
      </c>
    </row>
    <row r="681" spans="1:5" ht="9.75" customHeight="1">
      <c r="A681" s="1" t="s">
        <v>136</v>
      </c>
      <c r="B681" s="5">
        <v>0</v>
      </c>
      <c r="E681" s="5">
        <f t="shared" si="39"/>
        <v>0</v>
      </c>
    </row>
    <row r="682" spans="1:5" ht="9.75" customHeight="1">
      <c r="A682" s="1" t="s">
        <v>137</v>
      </c>
      <c r="B682" s="5">
        <v>0</v>
      </c>
      <c r="E682" s="5">
        <f t="shared" si="39"/>
        <v>0</v>
      </c>
    </row>
    <row r="683" spans="1:5" ht="9.75" customHeight="1">
      <c r="A683" s="1" t="s">
        <v>161</v>
      </c>
      <c r="B683" s="5">
        <v>36</v>
      </c>
      <c r="E683" s="5">
        <f t="shared" si="39"/>
        <v>36</v>
      </c>
    </row>
    <row r="684" spans="1:5" ht="9.75" customHeight="1">
      <c r="A684" s="1" t="s">
        <v>42</v>
      </c>
      <c r="B684" s="5">
        <f>SUM(B669:B683)</f>
        <v>423</v>
      </c>
      <c r="C684" s="5">
        <f>SUM(C669:C683)</f>
        <v>0</v>
      </c>
      <c r="D684" s="5">
        <f>SUM(D669:D683)</f>
        <v>0</v>
      </c>
      <c r="E684" s="5">
        <f>SUM(E669:E683)</f>
        <v>423</v>
      </c>
    </row>
    <row r="685" ht="9.75" customHeight="1"/>
    <row r="686" spans="1:5" ht="9.75" customHeight="1">
      <c r="A686" s="1" t="s">
        <v>76</v>
      </c>
      <c r="B686" s="5">
        <v>0</v>
      </c>
      <c r="E686" s="5">
        <f>SUM(B686:D686)</f>
        <v>0</v>
      </c>
    </row>
    <row r="687" spans="1:5" ht="9.75" customHeight="1">
      <c r="A687" s="1" t="s">
        <v>82</v>
      </c>
      <c r="B687" s="5">
        <v>0</v>
      </c>
      <c r="E687" s="5">
        <f>SUM(B687:D687)</f>
        <v>0</v>
      </c>
    </row>
    <row r="688" spans="1:5" ht="9.75" customHeight="1">
      <c r="A688" s="1" t="s">
        <v>119</v>
      </c>
      <c r="B688" s="5">
        <f>SUM(B686:B687)</f>
        <v>0</v>
      </c>
      <c r="C688" s="5">
        <f>SUM(C686:C687)</f>
        <v>0</v>
      </c>
      <c r="D688" s="5">
        <f>SUM(D686:D687)</f>
        <v>0</v>
      </c>
      <c r="E688" s="5">
        <f>SUM(E686:E687)</f>
        <v>0</v>
      </c>
    </row>
    <row r="689" ht="9.75" customHeight="1"/>
    <row r="690" spans="1:5" ht="9.75" customHeight="1">
      <c r="A690" s="1" t="s">
        <v>158</v>
      </c>
      <c r="B690" s="5">
        <f>B688+B684+B667+B657+B635+B616+B603+B573</f>
        <v>6786</v>
      </c>
      <c r="C690" s="5">
        <f>C688+C684+C667+C657+C635+C616+C603+C573</f>
        <v>0</v>
      </c>
      <c r="D690" s="5">
        <f>D688+D684+D667+D657+D635+D616+D603+D573</f>
        <v>0</v>
      </c>
      <c r="E690" s="5">
        <f>E688+E684+E667+E657+E635+E616+E603+E573</f>
        <v>6786</v>
      </c>
    </row>
    <row r="691" spans="1:5" ht="9.75" customHeight="1">
      <c r="A691" s="2" t="s">
        <v>150</v>
      </c>
      <c r="B691" s="6"/>
      <c r="C691" s="6"/>
      <c r="D691" s="6"/>
      <c r="E691" s="6"/>
    </row>
    <row r="692" spans="1:5" ht="9.75" customHeight="1">
      <c r="A692" s="2"/>
      <c r="B692" s="6"/>
      <c r="C692" s="6"/>
      <c r="D692" s="6"/>
      <c r="E692" s="6"/>
    </row>
    <row r="693" spans="1:5" ht="9.75" customHeight="1">
      <c r="A693" s="2" t="s">
        <v>116</v>
      </c>
      <c r="B693" s="6"/>
      <c r="C693" s="6"/>
      <c r="D693" s="6"/>
      <c r="E693" s="6"/>
    </row>
    <row r="694" spans="1:5" ht="9.75" customHeight="1">
      <c r="A694" s="2" t="str">
        <f>+A4</f>
        <v>BY DEPARTMENT AND SEMESTER, 2007-2008</v>
      </c>
      <c r="B694" s="6"/>
      <c r="C694" s="6"/>
      <c r="D694" s="6"/>
      <c r="E694" s="6"/>
    </row>
    <row r="695" ht="9.75" customHeight="1"/>
    <row r="696" spans="1:5" ht="9.75" customHeight="1">
      <c r="A696" s="3"/>
      <c r="B696" s="7"/>
      <c r="C696" s="7"/>
      <c r="D696" s="7"/>
      <c r="E696" s="9"/>
    </row>
    <row r="697" spans="1:5" ht="9.75" customHeight="1">
      <c r="A697" s="4" t="s">
        <v>43</v>
      </c>
      <c r="B697" s="8" t="s">
        <v>140</v>
      </c>
      <c r="C697" s="8" t="s">
        <v>60</v>
      </c>
      <c r="D697" s="8" t="s">
        <v>139</v>
      </c>
      <c r="E697" s="10" t="s">
        <v>157</v>
      </c>
    </row>
    <row r="698" ht="9.75" customHeight="1"/>
    <row r="699" spans="1:5" ht="9.75" customHeight="1">
      <c r="A699" s="1" t="s">
        <v>27</v>
      </c>
      <c r="B699" s="5">
        <f aca="true" t="shared" si="40" ref="B699:D710">B561+B423</f>
        <v>29</v>
      </c>
      <c r="C699" s="5">
        <f t="shared" si="40"/>
        <v>0</v>
      </c>
      <c r="D699" s="5">
        <f t="shared" si="40"/>
        <v>0</v>
      </c>
      <c r="E699" s="5">
        <f aca="true" t="shared" si="41" ref="E699:E710">SUM(B699:D699)</f>
        <v>29</v>
      </c>
    </row>
    <row r="700" spans="1:5" ht="9.75" customHeight="1">
      <c r="A700" s="1" t="s">
        <v>28</v>
      </c>
      <c r="B700" s="5">
        <f t="shared" si="40"/>
        <v>0</v>
      </c>
      <c r="C700" s="5">
        <f t="shared" si="40"/>
        <v>0</v>
      </c>
      <c r="D700" s="5">
        <f t="shared" si="40"/>
        <v>0</v>
      </c>
      <c r="E700" s="5">
        <f t="shared" si="41"/>
        <v>0</v>
      </c>
    </row>
    <row r="701" spans="1:5" ht="9.75" customHeight="1">
      <c r="A701" s="1" t="s">
        <v>46</v>
      </c>
      <c r="B701" s="5">
        <f t="shared" si="40"/>
        <v>0</v>
      </c>
      <c r="C701" s="5">
        <f t="shared" si="40"/>
        <v>0</v>
      </c>
      <c r="D701" s="5">
        <f t="shared" si="40"/>
        <v>0</v>
      </c>
      <c r="E701" s="5">
        <f t="shared" si="41"/>
        <v>0</v>
      </c>
    </row>
    <row r="702" spans="1:5" ht="9.75" customHeight="1">
      <c r="A702" s="1" t="s">
        <v>47</v>
      </c>
      <c r="B702" s="5">
        <f t="shared" si="40"/>
        <v>0</v>
      </c>
      <c r="C702" s="5">
        <f t="shared" si="40"/>
        <v>0</v>
      </c>
      <c r="D702" s="5">
        <f t="shared" si="40"/>
        <v>0</v>
      </c>
      <c r="E702" s="5">
        <f t="shared" si="41"/>
        <v>0</v>
      </c>
    </row>
    <row r="703" spans="1:5" ht="9.75" customHeight="1">
      <c r="A703" s="1" t="s">
        <v>48</v>
      </c>
      <c r="B703" s="5">
        <f t="shared" si="40"/>
        <v>0</v>
      </c>
      <c r="C703" s="5">
        <f t="shared" si="40"/>
        <v>0</v>
      </c>
      <c r="D703" s="5">
        <f t="shared" si="40"/>
        <v>0</v>
      </c>
      <c r="E703" s="5">
        <f t="shared" si="41"/>
        <v>0</v>
      </c>
    </row>
    <row r="704" spans="1:5" ht="9.75" customHeight="1">
      <c r="A704" s="1" t="s">
        <v>49</v>
      </c>
      <c r="B704" s="5">
        <f t="shared" si="40"/>
        <v>0</v>
      </c>
      <c r="C704" s="5">
        <f t="shared" si="40"/>
        <v>0</v>
      </c>
      <c r="D704" s="5">
        <f t="shared" si="40"/>
        <v>0</v>
      </c>
      <c r="E704" s="5">
        <f t="shared" si="41"/>
        <v>0</v>
      </c>
    </row>
    <row r="705" spans="1:5" ht="9.75" customHeight="1">
      <c r="A705" s="1" t="s">
        <v>78</v>
      </c>
      <c r="B705" s="5">
        <f t="shared" si="40"/>
        <v>0</v>
      </c>
      <c r="C705" s="5">
        <f t="shared" si="40"/>
        <v>0</v>
      </c>
      <c r="D705" s="5">
        <f t="shared" si="40"/>
        <v>0</v>
      </c>
      <c r="E705" s="5">
        <f t="shared" si="41"/>
        <v>0</v>
      </c>
    </row>
    <row r="706" spans="1:5" ht="9.75" customHeight="1">
      <c r="A706" s="1" t="s">
        <v>85</v>
      </c>
      <c r="B706" s="5">
        <f t="shared" si="40"/>
        <v>185</v>
      </c>
      <c r="C706" s="5">
        <f t="shared" si="40"/>
        <v>0</v>
      </c>
      <c r="D706" s="5">
        <f t="shared" si="40"/>
        <v>0</v>
      </c>
      <c r="E706" s="5">
        <f t="shared" si="41"/>
        <v>185</v>
      </c>
    </row>
    <row r="707" spans="1:5" ht="9.75" customHeight="1">
      <c r="A707" s="1" t="s">
        <v>93</v>
      </c>
      <c r="B707" s="5">
        <f t="shared" si="40"/>
        <v>0</v>
      </c>
      <c r="C707" s="5">
        <f t="shared" si="40"/>
        <v>0</v>
      </c>
      <c r="D707" s="5">
        <f t="shared" si="40"/>
        <v>0</v>
      </c>
      <c r="E707" s="5">
        <f t="shared" si="41"/>
        <v>0</v>
      </c>
    </row>
    <row r="708" spans="1:5" ht="9.75" customHeight="1">
      <c r="A708" s="1" t="s">
        <v>125</v>
      </c>
      <c r="B708" s="5">
        <f t="shared" si="40"/>
        <v>0</v>
      </c>
      <c r="C708" s="5">
        <f t="shared" si="40"/>
        <v>0</v>
      </c>
      <c r="D708" s="5">
        <f t="shared" si="40"/>
        <v>0</v>
      </c>
      <c r="E708" s="5">
        <f t="shared" si="41"/>
        <v>0</v>
      </c>
    </row>
    <row r="709" spans="1:5" ht="9.75" customHeight="1">
      <c r="A709" s="1" t="s">
        <v>135</v>
      </c>
      <c r="B709" s="5">
        <f t="shared" si="40"/>
        <v>198</v>
      </c>
      <c r="C709" s="5">
        <f t="shared" si="40"/>
        <v>0</v>
      </c>
      <c r="D709" s="5">
        <f t="shared" si="40"/>
        <v>0</v>
      </c>
      <c r="E709" s="5">
        <f t="shared" si="41"/>
        <v>198</v>
      </c>
    </row>
    <row r="710" spans="1:5" ht="9.75" customHeight="1">
      <c r="A710" s="1" t="s">
        <v>155</v>
      </c>
      <c r="B710" s="5">
        <f t="shared" si="40"/>
        <v>0</v>
      </c>
      <c r="C710" s="5">
        <f t="shared" si="40"/>
        <v>0</v>
      </c>
      <c r="D710" s="5">
        <f t="shared" si="40"/>
        <v>0</v>
      </c>
      <c r="E710" s="5">
        <f t="shared" si="41"/>
        <v>0</v>
      </c>
    </row>
    <row r="711" spans="1:5" ht="9.75" customHeight="1">
      <c r="A711" s="1" t="s">
        <v>36</v>
      </c>
      <c r="B711" s="5">
        <f>SUM(B699:B710)</f>
        <v>412</v>
      </c>
      <c r="C711" s="5">
        <f>SUM(C699:C710)</f>
        <v>0</v>
      </c>
      <c r="D711" s="5">
        <f>SUM(D699:D710)</f>
        <v>0</v>
      </c>
      <c r="E711" s="5">
        <f>SUM(E699:E710)</f>
        <v>412</v>
      </c>
    </row>
    <row r="712" ht="9.75" customHeight="1"/>
    <row r="713" spans="1:5" ht="9.75" customHeight="1">
      <c r="A713" s="1" t="s">
        <v>21</v>
      </c>
      <c r="B713" s="5">
        <f aca="true" t="shared" si="42" ref="B713:D740">B575+B437</f>
        <v>0</v>
      </c>
      <c r="C713" s="5">
        <f t="shared" si="42"/>
        <v>0</v>
      </c>
      <c r="D713" s="5">
        <f t="shared" si="42"/>
        <v>0</v>
      </c>
      <c r="E713" s="5">
        <f aca="true" t="shared" si="43" ref="E713:E740">SUM(B713:D713)</f>
        <v>0</v>
      </c>
    </row>
    <row r="714" spans="1:5" ht="9.75" customHeight="1">
      <c r="A714" s="1" t="s">
        <v>23</v>
      </c>
      <c r="B714" s="5">
        <f t="shared" si="42"/>
        <v>0</v>
      </c>
      <c r="C714" s="5">
        <f t="shared" si="42"/>
        <v>0</v>
      </c>
      <c r="D714" s="5">
        <f t="shared" si="42"/>
        <v>0</v>
      </c>
      <c r="E714" s="5">
        <f t="shared" si="43"/>
        <v>0</v>
      </c>
    </row>
    <row r="715" spans="1:5" ht="9.75" customHeight="1">
      <c r="A715" s="1" t="s">
        <v>33</v>
      </c>
      <c r="B715" s="5">
        <f t="shared" si="42"/>
        <v>0</v>
      </c>
      <c r="C715" s="5">
        <f t="shared" si="42"/>
        <v>0</v>
      </c>
      <c r="D715" s="5">
        <f t="shared" si="42"/>
        <v>0</v>
      </c>
      <c r="E715" s="5">
        <f t="shared" si="43"/>
        <v>0</v>
      </c>
    </row>
    <row r="716" spans="1:5" ht="9.75" customHeight="1">
      <c r="A716" s="1" t="s">
        <v>34</v>
      </c>
      <c r="B716" s="5">
        <f t="shared" si="42"/>
        <v>0</v>
      </c>
      <c r="C716" s="5">
        <f t="shared" si="42"/>
        <v>0</v>
      </c>
      <c r="D716" s="5">
        <f t="shared" si="42"/>
        <v>0</v>
      </c>
      <c r="E716" s="5">
        <f t="shared" si="43"/>
        <v>0</v>
      </c>
    </row>
    <row r="717" spans="1:5" ht="9.75" customHeight="1">
      <c r="A717" s="1" t="s">
        <v>44</v>
      </c>
      <c r="B717" s="5">
        <f t="shared" si="42"/>
        <v>205</v>
      </c>
      <c r="C717" s="5">
        <f t="shared" si="42"/>
        <v>0</v>
      </c>
      <c r="D717" s="5">
        <f t="shared" si="42"/>
        <v>0</v>
      </c>
      <c r="E717" s="5">
        <f t="shared" si="43"/>
        <v>205</v>
      </c>
    </row>
    <row r="718" spans="1:5" ht="9.75" customHeight="1">
      <c r="A718" s="1" t="s">
        <v>45</v>
      </c>
      <c r="B718" s="5">
        <f t="shared" si="42"/>
        <v>0</v>
      </c>
      <c r="C718" s="5">
        <f t="shared" si="42"/>
        <v>0</v>
      </c>
      <c r="D718" s="5">
        <f t="shared" si="42"/>
        <v>0</v>
      </c>
      <c r="E718" s="5">
        <f t="shared" si="43"/>
        <v>0</v>
      </c>
    </row>
    <row r="719" spans="1:5" ht="9.75" customHeight="1">
      <c r="A719" s="1" t="s">
        <v>51</v>
      </c>
      <c r="B719" s="5">
        <f t="shared" si="42"/>
        <v>0</v>
      </c>
      <c r="C719" s="5">
        <f t="shared" si="42"/>
        <v>0</v>
      </c>
      <c r="D719" s="5">
        <f t="shared" si="42"/>
        <v>0</v>
      </c>
      <c r="E719" s="5">
        <f t="shared" si="43"/>
        <v>0</v>
      </c>
    </row>
    <row r="720" spans="1:5" ht="9.75" customHeight="1">
      <c r="A720" s="1" t="s">
        <v>58</v>
      </c>
      <c r="B720" s="5">
        <f t="shared" si="42"/>
        <v>693</v>
      </c>
      <c r="C720" s="5">
        <f t="shared" si="42"/>
        <v>0</v>
      </c>
      <c r="D720" s="5">
        <f t="shared" si="42"/>
        <v>0</v>
      </c>
      <c r="E720" s="5">
        <f t="shared" si="43"/>
        <v>693</v>
      </c>
    </row>
    <row r="721" spans="1:5" ht="9.75" customHeight="1">
      <c r="A721" s="1" t="s">
        <v>59</v>
      </c>
      <c r="B721" s="5">
        <f t="shared" si="42"/>
        <v>0</v>
      </c>
      <c r="C721" s="5">
        <f t="shared" si="42"/>
        <v>0</v>
      </c>
      <c r="D721" s="5">
        <f t="shared" si="42"/>
        <v>0</v>
      </c>
      <c r="E721" s="5">
        <f t="shared" si="43"/>
        <v>0</v>
      </c>
    </row>
    <row r="722" spans="1:5" ht="9.75" customHeight="1">
      <c r="A722" s="1" t="s">
        <v>56</v>
      </c>
      <c r="B722" s="5">
        <f t="shared" si="42"/>
        <v>36</v>
      </c>
      <c r="C722" s="5">
        <f t="shared" si="42"/>
        <v>0</v>
      </c>
      <c r="D722" s="5">
        <f t="shared" si="42"/>
        <v>0</v>
      </c>
      <c r="E722" s="5">
        <f t="shared" si="43"/>
        <v>36</v>
      </c>
    </row>
    <row r="723" spans="1:5" ht="9.75" customHeight="1">
      <c r="A723" s="1" t="s">
        <v>57</v>
      </c>
      <c r="B723" s="5">
        <f t="shared" si="42"/>
        <v>0</v>
      </c>
      <c r="C723" s="5">
        <f t="shared" si="42"/>
        <v>0</v>
      </c>
      <c r="D723" s="5">
        <f t="shared" si="42"/>
        <v>0</v>
      </c>
      <c r="E723" s="5">
        <f t="shared" si="43"/>
        <v>0</v>
      </c>
    </row>
    <row r="724" spans="1:5" ht="9.75" customHeight="1">
      <c r="A724" s="1" t="s">
        <v>167</v>
      </c>
      <c r="B724" s="5">
        <f t="shared" si="42"/>
        <v>181</v>
      </c>
      <c r="C724" s="5">
        <f t="shared" si="42"/>
        <v>0</v>
      </c>
      <c r="D724" s="5">
        <f t="shared" si="42"/>
        <v>0</v>
      </c>
      <c r="E724" s="5">
        <f t="shared" si="43"/>
        <v>181</v>
      </c>
    </row>
    <row r="725" spans="1:5" ht="9.75" customHeight="1">
      <c r="A725" s="1" t="s">
        <v>62</v>
      </c>
      <c r="B725" s="5">
        <f t="shared" si="42"/>
        <v>178</v>
      </c>
      <c r="C725" s="5">
        <f t="shared" si="42"/>
        <v>0</v>
      </c>
      <c r="D725" s="5">
        <f t="shared" si="42"/>
        <v>0</v>
      </c>
      <c r="E725" s="5">
        <f t="shared" si="43"/>
        <v>178</v>
      </c>
    </row>
    <row r="726" spans="1:5" ht="9.75" customHeight="1">
      <c r="A726" s="1" t="s">
        <v>63</v>
      </c>
      <c r="B726" s="5">
        <f t="shared" si="42"/>
        <v>0</v>
      </c>
      <c r="C726" s="5">
        <f t="shared" si="42"/>
        <v>0</v>
      </c>
      <c r="D726" s="5">
        <f t="shared" si="42"/>
        <v>0</v>
      </c>
      <c r="E726" s="5">
        <f t="shared" si="43"/>
        <v>0</v>
      </c>
    </row>
    <row r="727" spans="1:5" ht="9.75" customHeight="1">
      <c r="A727" s="1" t="s">
        <v>66</v>
      </c>
      <c r="B727" s="5">
        <f t="shared" si="42"/>
        <v>0</v>
      </c>
      <c r="C727" s="5">
        <f t="shared" si="42"/>
        <v>0</v>
      </c>
      <c r="D727" s="5">
        <f t="shared" si="42"/>
        <v>0</v>
      </c>
      <c r="E727" s="5">
        <f t="shared" si="43"/>
        <v>0</v>
      </c>
    </row>
    <row r="728" spans="1:5" ht="9.75" customHeight="1">
      <c r="A728" s="1" t="s">
        <v>68</v>
      </c>
      <c r="B728" s="5">
        <f t="shared" si="42"/>
        <v>0</v>
      </c>
      <c r="C728" s="5">
        <f t="shared" si="42"/>
        <v>0</v>
      </c>
      <c r="D728" s="5">
        <f t="shared" si="42"/>
        <v>0</v>
      </c>
      <c r="E728" s="5">
        <f t="shared" si="43"/>
        <v>0</v>
      </c>
    </row>
    <row r="729" spans="1:5" ht="9.75" customHeight="1">
      <c r="A729" s="1" t="s">
        <v>73</v>
      </c>
      <c r="B729" s="5">
        <f t="shared" si="42"/>
        <v>0</v>
      </c>
      <c r="C729" s="5">
        <f t="shared" si="42"/>
        <v>0</v>
      </c>
      <c r="D729" s="5">
        <f t="shared" si="42"/>
        <v>0</v>
      </c>
      <c r="E729" s="5">
        <f t="shared" si="43"/>
        <v>0</v>
      </c>
    </row>
    <row r="730" spans="1:5" ht="9.75" customHeight="1">
      <c r="A730" s="1" t="s">
        <v>74</v>
      </c>
      <c r="B730" s="5">
        <f t="shared" si="42"/>
        <v>0</v>
      </c>
      <c r="C730" s="5">
        <f t="shared" si="42"/>
        <v>0</v>
      </c>
      <c r="D730" s="5">
        <f t="shared" si="42"/>
        <v>0</v>
      </c>
      <c r="E730" s="5">
        <f t="shared" si="43"/>
        <v>0</v>
      </c>
    </row>
    <row r="731" spans="1:5" ht="9.75" customHeight="1">
      <c r="A731" s="1" t="s">
        <v>79</v>
      </c>
      <c r="B731" s="5">
        <f t="shared" si="42"/>
        <v>0</v>
      </c>
      <c r="C731" s="5">
        <f t="shared" si="42"/>
        <v>0</v>
      </c>
      <c r="D731" s="5">
        <f t="shared" si="42"/>
        <v>0</v>
      </c>
      <c r="E731" s="5">
        <f t="shared" si="43"/>
        <v>0</v>
      </c>
    </row>
    <row r="732" spans="1:5" ht="9.75" customHeight="1">
      <c r="A732" s="1" t="s">
        <v>80</v>
      </c>
      <c r="B732" s="5">
        <f t="shared" si="42"/>
        <v>0</v>
      </c>
      <c r="C732" s="5">
        <f t="shared" si="42"/>
        <v>0</v>
      </c>
      <c r="D732" s="5">
        <f t="shared" si="42"/>
        <v>0</v>
      </c>
      <c r="E732" s="5">
        <f t="shared" si="43"/>
        <v>0</v>
      </c>
    </row>
    <row r="733" spans="1:5" ht="9.75" customHeight="1">
      <c r="A733" s="1" t="s">
        <v>81</v>
      </c>
      <c r="B733" s="5">
        <f t="shared" si="42"/>
        <v>0</v>
      </c>
      <c r="C733" s="5">
        <f t="shared" si="42"/>
        <v>0</v>
      </c>
      <c r="D733" s="5">
        <f t="shared" si="42"/>
        <v>0</v>
      </c>
      <c r="E733" s="5">
        <f t="shared" si="43"/>
        <v>0</v>
      </c>
    </row>
    <row r="734" spans="1:5" ht="9.75" customHeight="1">
      <c r="A734" s="1" t="s">
        <v>101</v>
      </c>
      <c r="B734" s="5">
        <f t="shared" si="42"/>
        <v>11</v>
      </c>
      <c r="C734" s="5">
        <f t="shared" si="42"/>
        <v>0</v>
      </c>
      <c r="D734" s="5">
        <f t="shared" si="42"/>
        <v>0</v>
      </c>
      <c r="E734" s="5">
        <f t="shared" si="43"/>
        <v>11</v>
      </c>
    </row>
    <row r="735" spans="1:5" ht="9.75" customHeight="1">
      <c r="A735" s="1" t="s">
        <v>124</v>
      </c>
      <c r="B735" s="5">
        <f t="shared" si="42"/>
        <v>0</v>
      </c>
      <c r="C735" s="5">
        <f t="shared" si="42"/>
        <v>0</v>
      </c>
      <c r="D735" s="5">
        <f t="shared" si="42"/>
        <v>0</v>
      </c>
      <c r="E735" s="5">
        <f t="shared" si="43"/>
        <v>0</v>
      </c>
    </row>
    <row r="736" spans="1:5" ht="9.75" customHeight="1">
      <c r="A736" s="1" t="s">
        <v>134</v>
      </c>
      <c r="B736" s="5">
        <f t="shared" si="42"/>
        <v>0</v>
      </c>
      <c r="C736" s="5">
        <f t="shared" si="42"/>
        <v>0</v>
      </c>
      <c r="D736" s="5">
        <f t="shared" si="42"/>
        <v>0</v>
      </c>
      <c r="E736" s="5">
        <f t="shared" si="43"/>
        <v>0</v>
      </c>
    </row>
    <row r="737" spans="1:5" ht="9.75" customHeight="1">
      <c r="A737" s="1" t="s">
        <v>138</v>
      </c>
      <c r="B737" s="5">
        <f t="shared" si="42"/>
        <v>133</v>
      </c>
      <c r="C737" s="5">
        <f t="shared" si="42"/>
        <v>0</v>
      </c>
      <c r="D737" s="5">
        <f t="shared" si="42"/>
        <v>0</v>
      </c>
      <c r="E737" s="5">
        <f t="shared" si="43"/>
        <v>133</v>
      </c>
    </row>
    <row r="738" spans="1:5" ht="9.75" customHeight="1">
      <c r="A738" s="1" t="s">
        <v>141</v>
      </c>
      <c r="B738" s="5">
        <f t="shared" si="42"/>
        <v>0</v>
      </c>
      <c r="C738" s="5">
        <f t="shared" si="42"/>
        <v>0</v>
      </c>
      <c r="D738" s="5">
        <f t="shared" si="42"/>
        <v>0</v>
      </c>
      <c r="E738" s="5">
        <f t="shared" si="43"/>
        <v>0</v>
      </c>
    </row>
    <row r="739" spans="1:5" ht="9.75" customHeight="1">
      <c r="A739" s="1" t="s">
        <v>156</v>
      </c>
      <c r="B739" s="5">
        <f t="shared" si="42"/>
        <v>0</v>
      </c>
      <c r="C739" s="5">
        <f t="shared" si="42"/>
        <v>0</v>
      </c>
      <c r="D739" s="5">
        <f t="shared" si="42"/>
        <v>0</v>
      </c>
      <c r="E739" s="5">
        <f t="shared" si="43"/>
        <v>0</v>
      </c>
    </row>
    <row r="740" spans="1:5" ht="9.75" customHeight="1">
      <c r="A740" s="1" t="s">
        <v>160</v>
      </c>
      <c r="B740" s="5">
        <f t="shared" si="42"/>
        <v>100</v>
      </c>
      <c r="C740" s="5">
        <f t="shared" si="42"/>
        <v>0</v>
      </c>
      <c r="D740" s="5">
        <f t="shared" si="42"/>
        <v>0</v>
      </c>
      <c r="E740" s="5">
        <f t="shared" si="43"/>
        <v>100</v>
      </c>
    </row>
    <row r="741" spans="1:5" ht="9.75" customHeight="1">
      <c r="A741" s="1" t="s">
        <v>37</v>
      </c>
      <c r="B741" s="5">
        <f>SUM(B713:B740)</f>
        <v>1537</v>
      </c>
      <c r="C741" s="5">
        <f>SUM(C713:C740)</f>
        <v>0</v>
      </c>
      <c r="D741" s="5">
        <f>SUM(D713:D740)</f>
        <v>0</v>
      </c>
      <c r="E741" s="5">
        <f>SUM(E713:E740)</f>
        <v>1537</v>
      </c>
    </row>
    <row r="742" ht="9.75" customHeight="1"/>
    <row r="743" spans="1:5" ht="9.75" customHeight="1">
      <c r="A743" s="1" t="s">
        <v>19</v>
      </c>
      <c r="B743" s="5">
        <f aca="true" t="shared" si="44" ref="B743:D753">B605+B467</f>
        <v>0</v>
      </c>
      <c r="C743" s="5">
        <f t="shared" si="44"/>
        <v>0</v>
      </c>
      <c r="D743" s="5">
        <f t="shared" si="44"/>
        <v>0</v>
      </c>
      <c r="E743" s="5">
        <f aca="true" t="shared" si="45" ref="E743:E753">SUM(B743:D743)</f>
        <v>0</v>
      </c>
    </row>
    <row r="744" spans="1:5" ht="9.75" customHeight="1">
      <c r="A744" s="1" t="s">
        <v>30</v>
      </c>
      <c r="B744" s="5">
        <f t="shared" si="44"/>
        <v>84</v>
      </c>
      <c r="C744" s="5">
        <f t="shared" si="44"/>
        <v>0</v>
      </c>
      <c r="D744" s="5">
        <f t="shared" si="44"/>
        <v>0</v>
      </c>
      <c r="E744" s="5">
        <f t="shared" si="45"/>
        <v>84</v>
      </c>
    </row>
    <row r="745" spans="1:5" ht="9.75" customHeight="1">
      <c r="A745" s="1" t="s">
        <v>54</v>
      </c>
      <c r="B745" s="5">
        <f t="shared" si="44"/>
        <v>0</v>
      </c>
      <c r="C745" s="5">
        <f t="shared" si="44"/>
        <v>0</v>
      </c>
      <c r="D745" s="5">
        <f t="shared" si="44"/>
        <v>0</v>
      </c>
      <c r="E745" s="5">
        <f t="shared" si="45"/>
        <v>0</v>
      </c>
    </row>
    <row r="746" spans="1:5" ht="9.75" customHeight="1">
      <c r="A746" s="1" t="s">
        <v>61</v>
      </c>
      <c r="B746" s="5">
        <f t="shared" si="44"/>
        <v>0</v>
      </c>
      <c r="C746" s="5">
        <f t="shared" si="44"/>
        <v>0</v>
      </c>
      <c r="D746" s="5">
        <f t="shared" si="44"/>
        <v>0</v>
      </c>
      <c r="E746" s="5">
        <f t="shared" si="45"/>
        <v>0</v>
      </c>
    </row>
    <row r="747" spans="1:5" ht="9.75" customHeight="1">
      <c r="A747" s="1" t="s">
        <v>77</v>
      </c>
      <c r="B747" s="5">
        <f t="shared" si="44"/>
        <v>20</v>
      </c>
      <c r="C747" s="5">
        <f t="shared" si="44"/>
        <v>0</v>
      </c>
      <c r="D747" s="5">
        <f t="shared" si="44"/>
        <v>0</v>
      </c>
      <c r="E747" s="5">
        <f t="shared" si="45"/>
        <v>20</v>
      </c>
    </row>
    <row r="748" spans="1:5" ht="9.75" customHeight="1">
      <c r="A748" s="1" t="s">
        <v>83</v>
      </c>
      <c r="B748" s="5">
        <f t="shared" si="44"/>
        <v>0</v>
      </c>
      <c r="C748" s="5">
        <f t="shared" si="44"/>
        <v>0</v>
      </c>
      <c r="D748" s="5">
        <f t="shared" si="44"/>
        <v>0</v>
      </c>
      <c r="E748" s="5">
        <f t="shared" si="45"/>
        <v>0</v>
      </c>
    </row>
    <row r="749" spans="1:5" ht="9.75" customHeight="1">
      <c r="A749" s="1" t="s">
        <v>84</v>
      </c>
      <c r="B749" s="5">
        <f t="shared" si="44"/>
        <v>120</v>
      </c>
      <c r="C749" s="5">
        <f t="shared" si="44"/>
        <v>0</v>
      </c>
      <c r="D749" s="5">
        <f t="shared" si="44"/>
        <v>0</v>
      </c>
      <c r="E749" s="5">
        <f t="shared" si="45"/>
        <v>120</v>
      </c>
    </row>
    <row r="750" spans="1:5" ht="9.75" customHeight="1">
      <c r="A750" s="1" t="s">
        <v>86</v>
      </c>
      <c r="B750" s="5">
        <f t="shared" si="44"/>
        <v>0</v>
      </c>
      <c r="C750" s="5">
        <f t="shared" si="44"/>
        <v>0</v>
      </c>
      <c r="D750" s="5">
        <f t="shared" si="44"/>
        <v>0</v>
      </c>
      <c r="E750" s="5">
        <f t="shared" si="45"/>
        <v>0</v>
      </c>
    </row>
    <row r="751" spans="1:5" ht="9.75" customHeight="1">
      <c r="A751" s="1" t="s">
        <v>87</v>
      </c>
      <c r="B751" s="5">
        <f t="shared" si="44"/>
        <v>0</v>
      </c>
      <c r="C751" s="5">
        <f t="shared" si="44"/>
        <v>0</v>
      </c>
      <c r="D751" s="5">
        <f t="shared" si="44"/>
        <v>0</v>
      </c>
      <c r="E751" s="5">
        <f t="shared" si="45"/>
        <v>0</v>
      </c>
    </row>
    <row r="752" spans="1:5" ht="9.75" customHeight="1">
      <c r="A752" s="1" t="s">
        <v>90</v>
      </c>
      <c r="B752" s="5">
        <f t="shared" si="44"/>
        <v>0</v>
      </c>
      <c r="C752" s="5">
        <f t="shared" si="44"/>
        <v>0</v>
      </c>
      <c r="D752" s="5">
        <f t="shared" si="44"/>
        <v>0</v>
      </c>
      <c r="E752" s="5">
        <f t="shared" si="45"/>
        <v>0</v>
      </c>
    </row>
    <row r="753" spans="1:5" ht="9.75" customHeight="1">
      <c r="A753" s="1" t="s">
        <v>128</v>
      </c>
      <c r="B753" s="5">
        <f t="shared" si="44"/>
        <v>0</v>
      </c>
      <c r="C753" s="5">
        <f t="shared" si="44"/>
        <v>0</v>
      </c>
      <c r="D753" s="5">
        <f t="shared" si="44"/>
        <v>0</v>
      </c>
      <c r="E753" s="5">
        <f t="shared" si="45"/>
        <v>0</v>
      </c>
    </row>
    <row r="754" spans="1:5" ht="9.75" customHeight="1">
      <c r="A754" s="1" t="s">
        <v>38</v>
      </c>
      <c r="B754" s="5">
        <f>SUM(B743:B753)</f>
        <v>224</v>
      </c>
      <c r="C754" s="5">
        <f>SUM(C743:C753)</f>
        <v>0</v>
      </c>
      <c r="D754" s="5">
        <f>SUM(D743:D753)</f>
        <v>0</v>
      </c>
      <c r="E754" s="5">
        <f>SUM(E743:E753)</f>
        <v>224</v>
      </c>
    </row>
    <row r="755" ht="9.75" customHeight="1"/>
    <row r="756" spans="1:5" ht="9.75" customHeight="1">
      <c r="A756" s="1" t="s">
        <v>25</v>
      </c>
      <c r="B756" s="5">
        <f aca="true" t="shared" si="46" ref="B756:D759">B618+B480</f>
        <v>0</v>
      </c>
      <c r="C756" s="5">
        <f t="shared" si="46"/>
        <v>0</v>
      </c>
      <c r="D756" s="5">
        <f t="shared" si="46"/>
        <v>0</v>
      </c>
      <c r="E756" s="5">
        <f>SUM(B756:D756)</f>
        <v>0</v>
      </c>
    </row>
    <row r="757" spans="1:5" ht="9.75" customHeight="1">
      <c r="A757" s="1" t="s">
        <v>26</v>
      </c>
      <c r="B757" s="5">
        <f t="shared" si="46"/>
        <v>0</v>
      </c>
      <c r="C757" s="5">
        <f t="shared" si="46"/>
        <v>0</v>
      </c>
      <c r="D757" s="5">
        <f t="shared" si="46"/>
        <v>0</v>
      </c>
      <c r="E757" s="5">
        <f>SUM(B757:D757)</f>
        <v>0</v>
      </c>
    </row>
    <row r="758" spans="1:5" ht="9.75" customHeight="1">
      <c r="A758" s="1" t="s">
        <v>32</v>
      </c>
      <c r="B758" s="5">
        <f t="shared" si="46"/>
        <v>0</v>
      </c>
      <c r="C758" s="5">
        <f t="shared" si="46"/>
        <v>0</v>
      </c>
      <c r="D758" s="5">
        <f t="shared" si="46"/>
        <v>0</v>
      </c>
      <c r="E758" s="5">
        <f>SUM(B758:D758)</f>
        <v>0</v>
      </c>
    </row>
    <row r="759" spans="1:5" ht="9.75" customHeight="1">
      <c r="A759" s="1" t="s">
        <v>71</v>
      </c>
      <c r="B759" s="5">
        <f t="shared" si="46"/>
        <v>70</v>
      </c>
      <c r="C759" s="5">
        <f t="shared" si="46"/>
        <v>0</v>
      </c>
      <c r="D759" s="5">
        <f t="shared" si="46"/>
        <v>0</v>
      </c>
      <c r="E759" s="5">
        <f>SUM(B759:D759)</f>
        <v>70</v>
      </c>
    </row>
    <row r="760" spans="1:5" ht="9.75" customHeight="1">
      <c r="A760" s="2" t="s">
        <v>150</v>
      </c>
      <c r="B760" s="6"/>
      <c r="C760" s="6"/>
      <c r="D760" s="6"/>
      <c r="E760" s="6"/>
    </row>
    <row r="761" spans="1:5" ht="9.75" customHeight="1">
      <c r="A761" s="2"/>
      <c r="B761" s="6"/>
      <c r="C761" s="6"/>
      <c r="D761" s="6"/>
      <c r="E761" s="6"/>
    </row>
    <row r="762" spans="1:5" ht="9.75" customHeight="1">
      <c r="A762" s="2" t="s">
        <v>116</v>
      </c>
      <c r="B762" s="6"/>
      <c r="C762" s="6"/>
      <c r="D762" s="6"/>
      <c r="E762" s="6"/>
    </row>
    <row r="763" spans="1:5" ht="9.75" customHeight="1">
      <c r="A763" s="2" t="str">
        <f>+A4</f>
        <v>BY DEPARTMENT AND SEMESTER, 2007-2008</v>
      </c>
      <c r="B763" s="6"/>
      <c r="C763" s="6"/>
      <c r="D763" s="6"/>
      <c r="E763" s="6"/>
    </row>
    <row r="764" ht="9.75" customHeight="1"/>
    <row r="765" spans="1:5" ht="9.75" customHeight="1">
      <c r="A765" s="3"/>
      <c r="B765" s="7"/>
      <c r="C765" s="7"/>
      <c r="D765" s="7"/>
      <c r="E765" s="9"/>
    </row>
    <row r="766" spans="1:5" ht="9.75" customHeight="1">
      <c r="A766" s="4" t="s">
        <v>43</v>
      </c>
      <c r="B766" s="8" t="s">
        <v>140</v>
      </c>
      <c r="C766" s="8" t="s">
        <v>60</v>
      </c>
      <c r="D766" s="8" t="s">
        <v>139</v>
      </c>
      <c r="E766" s="10" t="s">
        <v>157</v>
      </c>
    </row>
    <row r="767" ht="9.75" customHeight="1"/>
    <row r="768" spans="1:5" ht="9.75" customHeight="1">
      <c r="A768" s="1" t="s">
        <v>89</v>
      </c>
      <c r="B768" s="5">
        <f aca="true" t="shared" si="47" ref="B768:D772">B630+B492</f>
        <v>289</v>
      </c>
      <c r="C768" s="5">
        <f t="shared" si="47"/>
        <v>0</v>
      </c>
      <c r="D768" s="5">
        <f t="shared" si="47"/>
        <v>0</v>
      </c>
      <c r="E768" s="5">
        <f>SUM(B768:D768)</f>
        <v>289</v>
      </c>
    </row>
    <row r="769" spans="1:5" ht="9.75" customHeight="1">
      <c r="A769" s="1" t="s">
        <v>111</v>
      </c>
      <c r="B769" s="5">
        <f t="shared" si="47"/>
        <v>0</v>
      </c>
      <c r="C769" s="5">
        <f t="shared" si="47"/>
        <v>0</v>
      </c>
      <c r="D769" s="5">
        <f t="shared" si="47"/>
        <v>0</v>
      </c>
      <c r="E769" s="5">
        <f>SUM(B769:D769)</f>
        <v>0</v>
      </c>
    </row>
    <row r="770" spans="1:5" ht="9.75" customHeight="1">
      <c r="A770" s="1" t="s">
        <v>121</v>
      </c>
      <c r="B770" s="5">
        <f t="shared" si="47"/>
        <v>15</v>
      </c>
      <c r="C770" s="5">
        <f t="shared" si="47"/>
        <v>0</v>
      </c>
      <c r="D770" s="5">
        <f t="shared" si="47"/>
        <v>0</v>
      </c>
      <c r="E770" s="5">
        <f>SUM(B770:D770)</f>
        <v>15</v>
      </c>
    </row>
    <row r="771" spans="1:5" ht="9.75" customHeight="1">
      <c r="A771" s="1" t="s">
        <v>132</v>
      </c>
      <c r="B771" s="5">
        <f t="shared" si="47"/>
        <v>12</v>
      </c>
      <c r="C771" s="5">
        <f t="shared" si="47"/>
        <v>0</v>
      </c>
      <c r="D771" s="5">
        <f t="shared" si="47"/>
        <v>0</v>
      </c>
      <c r="E771" s="5">
        <f>SUM(B771:D771)</f>
        <v>12</v>
      </c>
    </row>
    <row r="772" spans="1:5" ht="9.75" customHeight="1">
      <c r="A772" s="1" t="s">
        <v>154</v>
      </c>
      <c r="B772" s="5">
        <f t="shared" si="47"/>
        <v>892</v>
      </c>
      <c r="C772" s="5">
        <f t="shared" si="47"/>
        <v>0</v>
      </c>
      <c r="D772" s="5">
        <f t="shared" si="47"/>
        <v>0</v>
      </c>
      <c r="E772" s="5">
        <f>SUM(B772:D772)</f>
        <v>892</v>
      </c>
    </row>
    <row r="773" spans="1:5" ht="9.75" customHeight="1">
      <c r="A773" s="1" t="s">
        <v>39</v>
      </c>
      <c r="B773" s="5">
        <f>SUM(B756:B772)</f>
        <v>1278</v>
      </c>
      <c r="C773" s="5">
        <f>SUM(C756:C772)</f>
        <v>0</v>
      </c>
      <c r="D773" s="5">
        <f>SUM(D756:D772)</f>
        <v>0</v>
      </c>
      <c r="E773" s="5">
        <f>SUM(E756:E772)</f>
        <v>1278</v>
      </c>
    </row>
    <row r="774" ht="9.75" customHeight="1"/>
    <row r="775" spans="1:5" ht="9.75" customHeight="1">
      <c r="A775" s="1" t="s">
        <v>35</v>
      </c>
      <c r="B775" s="5">
        <f aca="true" t="shared" si="48" ref="B775:D794">B637+B499</f>
        <v>27</v>
      </c>
      <c r="C775" s="5">
        <f t="shared" si="48"/>
        <v>0</v>
      </c>
      <c r="D775" s="5">
        <f t="shared" si="48"/>
        <v>0</v>
      </c>
      <c r="E775" s="5">
        <f aca="true" t="shared" si="49" ref="E775:E795">SUM(B775:D775)</f>
        <v>27</v>
      </c>
    </row>
    <row r="776" spans="1:5" ht="9.75" customHeight="1">
      <c r="A776" s="1" t="s">
        <v>52</v>
      </c>
      <c r="B776" s="5">
        <f t="shared" si="48"/>
        <v>40</v>
      </c>
      <c r="C776" s="5">
        <f t="shared" si="48"/>
        <v>0</v>
      </c>
      <c r="D776" s="5">
        <f t="shared" si="48"/>
        <v>0</v>
      </c>
      <c r="E776" s="5">
        <f t="shared" si="49"/>
        <v>40</v>
      </c>
    </row>
    <row r="777" spans="1:5" ht="9.75" customHeight="1">
      <c r="A777" s="1" t="s">
        <v>53</v>
      </c>
      <c r="B777" s="5">
        <f t="shared" si="48"/>
        <v>161</v>
      </c>
      <c r="C777" s="5">
        <f t="shared" si="48"/>
        <v>0</v>
      </c>
      <c r="D777" s="5">
        <f t="shared" si="48"/>
        <v>0</v>
      </c>
      <c r="E777" s="5">
        <f t="shared" si="49"/>
        <v>161</v>
      </c>
    </row>
    <row r="778" spans="1:5" ht="9.75" customHeight="1">
      <c r="A778" s="1" t="s">
        <v>55</v>
      </c>
      <c r="B778" s="5">
        <f t="shared" si="48"/>
        <v>216</v>
      </c>
      <c r="C778" s="5">
        <f t="shared" si="48"/>
        <v>0</v>
      </c>
      <c r="D778" s="5">
        <f t="shared" si="48"/>
        <v>0</v>
      </c>
      <c r="E778" s="5">
        <f t="shared" si="49"/>
        <v>216</v>
      </c>
    </row>
    <row r="779" spans="1:5" ht="9.75" customHeight="1">
      <c r="A779" s="1" t="s">
        <v>69</v>
      </c>
      <c r="B779" s="5">
        <f t="shared" si="48"/>
        <v>143</v>
      </c>
      <c r="C779" s="5">
        <f t="shared" si="48"/>
        <v>0</v>
      </c>
      <c r="D779" s="5">
        <f t="shared" si="48"/>
        <v>0</v>
      </c>
      <c r="E779" s="5">
        <f t="shared" si="49"/>
        <v>143</v>
      </c>
    </row>
    <row r="780" spans="1:5" ht="9.75" customHeight="1">
      <c r="A780" s="1" t="s">
        <v>70</v>
      </c>
      <c r="B780" s="5">
        <f t="shared" si="48"/>
        <v>16</v>
      </c>
      <c r="C780" s="5">
        <f t="shared" si="48"/>
        <v>0</v>
      </c>
      <c r="D780" s="5">
        <f t="shared" si="48"/>
        <v>0</v>
      </c>
      <c r="E780" s="5">
        <f t="shared" si="49"/>
        <v>16</v>
      </c>
    </row>
    <row r="781" spans="1:5" ht="9.75" customHeight="1">
      <c r="A781" s="1" t="s">
        <v>72</v>
      </c>
      <c r="B781" s="5">
        <f t="shared" si="48"/>
        <v>75</v>
      </c>
      <c r="C781" s="5">
        <f t="shared" si="48"/>
        <v>0</v>
      </c>
      <c r="D781" s="5">
        <f t="shared" si="48"/>
        <v>0</v>
      </c>
      <c r="E781" s="5">
        <f t="shared" si="49"/>
        <v>75</v>
      </c>
    </row>
    <row r="782" spans="1:5" ht="9.75" customHeight="1">
      <c r="A782" s="1" t="s">
        <v>169</v>
      </c>
      <c r="B782" s="5">
        <f t="shared" si="48"/>
        <v>0</v>
      </c>
      <c r="C782" s="5">
        <f t="shared" si="48"/>
        <v>0</v>
      </c>
      <c r="D782" s="5">
        <f t="shared" si="48"/>
        <v>0</v>
      </c>
      <c r="E782" s="5">
        <f t="shared" si="49"/>
        <v>0</v>
      </c>
    </row>
    <row r="783" spans="1:5" ht="9.75" customHeight="1">
      <c r="A783" s="1" t="s">
        <v>94</v>
      </c>
      <c r="B783" s="5">
        <f t="shared" si="48"/>
        <v>0</v>
      </c>
      <c r="C783" s="5">
        <f t="shared" si="48"/>
        <v>0</v>
      </c>
      <c r="D783" s="5">
        <f t="shared" si="48"/>
        <v>0</v>
      </c>
      <c r="E783" s="5">
        <f t="shared" si="49"/>
        <v>0</v>
      </c>
    </row>
    <row r="784" spans="1:5" ht="9.75" customHeight="1">
      <c r="A784" s="1" t="s">
        <v>103</v>
      </c>
      <c r="B784" s="5">
        <f t="shared" si="48"/>
        <v>208</v>
      </c>
      <c r="C784" s="5">
        <f t="shared" si="48"/>
        <v>0</v>
      </c>
      <c r="D784" s="5">
        <f t="shared" si="48"/>
        <v>0</v>
      </c>
      <c r="E784" s="5">
        <f t="shared" si="49"/>
        <v>208</v>
      </c>
    </row>
    <row r="785" spans="1:5" ht="9.75" customHeight="1">
      <c r="A785" s="1" t="s">
        <v>104</v>
      </c>
      <c r="B785" s="5">
        <f t="shared" si="48"/>
        <v>28</v>
      </c>
      <c r="C785" s="5">
        <f t="shared" si="48"/>
        <v>0</v>
      </c>
      <c r="D785" s="5">
        <f t="shared" si="48"/>
        <v>0</v>
      </c>
      <c r="E785" s="5">
        <f t="shared" si="49"/>
        <v>28</v>
      </c>
    </row>
    <row r="786" spans="1:5" ht="9.75" customHeight="1">
      <c r="A786" s="1" t="s">
        <v>105</v>
      </c>
      <c r="B786" s="5">
        <f t="shared" si="48"/>
        <v>0</v>
      </c>
      <c r="C786" s="5">
        <f t="shared" si="48"/>
        <v>0</v>
      </c>
      <c r="D786" s="5">
        <f t="shared" si="48"/>
        <v>0</v>
      </c>
      <c r="E786" s="5">
        <f t="shared" si="49"/>
        <v>0</v>
      </c>
    </row>
    <row r="787" spans="1:5" ht="9.75" customHeight="1">
      <c r="A787" s="1" t="s">
        <v>106</v>
      </c>
      <c r="B787" s="5">
        <f t="shared" si="48"/>
        <v>0</v>
      </c>
      <c r="C787" s="5">
        <f t="shared" si="48"/>
        <v>0</v>
      </c>
      <c r="D787" s="5">
        <f t="shared" si="48"/>
        <v>0</v>
      </c>
      <c r="E787" s="5">
        <f t="shared" si="49"/>
        <v>0</v>
      </c>
    </row>
    <row r="788" spans="1:5" ht="9.75" customHeight="1">
      <c r="A788" s="1" t="s">
        <v>107</v>
      </c>
      <c r="B788" s="5">
        <f t="shared" si="48"/>
        <v>0</v>
      </c>
      <c r="C788" s="5">
        <f t="shared" si="48"/>
        <v>0</v>
      </c>
      <c r="D788" s="5">
        <f t="shared" si="48"/>
        <v>0</v>
      </c>
      <c r="E788" s="5">
        <f t="shared" si="49"/>
        <v>0</v>
      </c>
    </row>
    <row r="789" spans="1:5" ht="9.75" customHeight="1">
      <c r="A789" s="1" t="s">
        <v>108</v>
      </c>
      <c r="B789" s="5">
        <f t="shared" si="48"/>
        <v>0</v>
      </c>
      <c r="C789" s="5">
        <f t="shared" si="48"/>
        <v>0</v>
      </c>
      <c r="D789" s="5">
        <f t="shared" si="48"/>
        <v>0</v>
      </c>
      <c r="E789" s="5">
        <f t="shared" si="49"/>
        <v>0</v>
      </c>
    </row>
    <row r="790" spans="1:5" ht="9.75" customHeight="1">
      <c r="A790" s="1" t="s">
        <v>109</v>
      </c>
      <c r="B790" s="5">
        <f t="shared" si="48"/>
        <v>0</v>
      </c>
      <c r="C790" s="5">
        <f t="shared" si="48"/>
        <v>0</v>
      </c>
      <c r="D790" s="5">
        <f t="shared" si="48"/>
        <v>0</v>
      </c>
      <c r="E790" s="5">
        <f t="shared" si="49"/>
        <v>0</v>
      </c>
    </row>
    <row r="791" spans="1:5" ht="9.75" customHeight="1">
      <c r="A791" s="1" t="s">
        <v>110</v>
      </c>
      <c r="B791" s="5">
        <f t="shared" si="48"/>
        <v>0</v>
      </c>
      <c r="C791" s="5">
        <f t="shared" si="48"/>
        <v>0</v>
      </c>
      <c r="D791" s="5">
        <f t="shared" si="48"/>
        <v>0</v>
      </c>
      <c r="E791" s="5">
        <f t="shared" si="49"/>
        <v>0</v>
      </c>
    </row>
    <row r="792" spans="1:5" ht="9.75" customHeight="1">
      <c r="A792" s="1" t="s">
        <v>130</v>
      </c>
      <c r="B792" s="5">
        <f t="shared" si="48"/>
        <v>411</v>
      </c>
      <c r="C792" s="5">
        <f t="shared" si="48"/>
        <v>0</v>
      </c>
      <c r="D792" s="5">
        <f t="shared" si="48"/>
        <v>0</v>
      </c>
      <c r="E792" s="5">
        <f t="shared" si="49"/>
        <v>411</v>
      </c>
    </row>
    <row r="793" spans="1:5" ht="9.75" customHeight="1">
      <c r="A793" s="1" t="s">
        <v>131</v>
      </c>
      <c r="B793" s="5">
        <f t="shared" si="48"/>
        <v>2345</v>
      </c>
      <c r="C793" s="5">
        <f t="shared" si="48"/>
        <v>0</v>
      </c>
      <c r="D793" s="5">
        <f t="shared" si="48"/>
        <v>0</v>
      </c>
      <c r="E793" s="5">
        <f t="shared" si="49"/>
        <v>2345</v>
      </c>
    </row>
    <row r="794" spans="1:5" ht="9.75" customHeight="1">
      <c r="A794" s="1" t="s">
        <v>133</v>
      </c>
      <c r="B794" s="5">
        <f t="shared" si="48"/>
        <v>7</v>
      </c>
      <c r="C794" s="5">
        <f t="shared" si="48"/>
        <v>0</v>
      </c>
      <c r="D794" s="5">
        <f t="shared" si="48"/>
        <v>0</v>
      </c>
      <c r="E794" s="5">
        <f t="shared" si="49"/>
        <v>7</v>
      </c>
    </row>
    <row r="795" spans="1:5" ht="9.75" customHeight="1">
      <c r="A795" s="1" t="s">
        <v>40</v>
      </c>
      <c r="B795" s="5">
        <f>SUM(B775:B794)</f>
        <v>3677</v>
      </c>
      <c r="C795" s="5">
        <f>SUM(C775:C794)</f>
        <v>0</v>
      </c>
      <c r="D795" s="5">
        <f>SUM(D775:D794)</f>
        <v>0</v>
      </c>
      <c r="E795" s="5">
        <f t="shared" si="49"/>
        <v>3677</v>
      </c>
    </row>
    <row r="796" ht="9.75" customHeight="1"/>
    <row r="797" spans="1:5" ht="9.75" customHeight="1">
      <c r="A797" s="1" t="s">
        <v>29</v>
      </c>
      <c r="B797" s="5">
        <f aca="true" t="shared" si="50" ref="B797:D804">B659+B521</f>
        <v>12</v>
      </c>
      <c r="C797" s="5">
        <f t="shared" si="50"/>
        <v>0</v>
      </c>
      <c r="D797" s="5">
        <f t="shared" si="50"/>
        <v>0</v>
      </c>
      <c r="E797" s="5">
        <f aca="true" t="shared" si="51" ref="E797:E804">SUM(B797:D797)</f>
        <v>12</v>
      </c>
    </row>
    <row r="798" spans="1:5" ht="9.75" customHeight="1">
      <c r="A798" s="1" t="s">
        <v>31</v>
      </c>
      <c r="B798" s="5">
        <f t="shared" si="50"/>
        <v>13</v>
      </c>
      <c r="C798" s="5">
        <f t="shared" si="50"/>
        <v>0</v>
      </c>
      <c r="D798" s="5">
        <f t="shared" si="50"/>
        <v>0</v>
      </c>
      <c r="E798" s="5">
        <f t="shared" si="51"/>
        <v>13</v>
      </c>
    </row>
    <row r="799" spans="1:5" ht="9.75" customHeight="1">
      <c r="A799" s="1" t="s">
        <v>65</v>
      </c>
      <c r="B799" s="5">
        <f t="shared" si="50"/>
        <v>54</v>
      </c>
      <c r="C799" s="5">
        <f t="shared" si="50"/>
        <v>0</v>
      </c>
      <c r="D799" s="5">
        <f t="shared" si="50"/>
        <v>0</v>
      </c>
      <c r="E799" s="5">
        <f t="shared" si="51"/>
        <v>54</v>
      </c>
    </row>
    <row r="800" spans="1:5" ht="9.75" customHeight="1">
      <c r="A800" s="1" t="s">
        <v>91</v>
      </c>
      <c r="B800" s="5">
        <f t="shared" si="50"/>
        <v>787</v>
      </c>
      <c r="C800" s="5">
        <f t="shared" si="50"/>
        <v>0</v>
      </c>
      <c r="D800" s="5">
        <f t="shared" si="50"/>
        <v>0</v>
      </c>
      <c r="E800" s="5">
        <f t="shared" si="51"/>
        <v>787</v>
      </c>
    </row>
    <row r="801" spans="1:5" ht="9.75" customHeight="1">
      <c r="A801" s="1" t="s">
        <v>92</v>
      </c>
      <c r="B801" s="5">
        <f t="shared" si="50"/>
        <v>0</v>
      </c>
      <c r="C801" s="5">
        <f t="shared" si="50"/>
        <v>0</v>
      </c>
      <c r="D801" s="5">
        <f t="shared" si="50"/>
        <v>0</v>
      </c>
      <c r="E801" s="5">
        <f t="shared" si="51"/>
        <v>0</v>
      </c>
    </row>
    <row r="802" spans="1:5" ht="9.75" customHeight="1">
      <c r="A802" s="1" t="s">
        <v>95</v>
      </c>
      <c r="B802" s="5">
        <f t="shared" si="50"/>
        <v>0</v>
      </c>
      <c r="C802" s="5">
        <f t="shared" si="50"/>
        <v>0</v>
      </c>
      <c r="D802" s="5">
        <f t="shared" si="50"/>
        <v>0</v>
      </c>
      <c r="E802" s="5">
        <f t="shared" si="51"/>
        <v>0</v>
      </c>
    </row>
    <row r="803" spans="1:5" ht="9.75" customHeight="1">
      <c r="A803" s="1" t="s">
        <v>122</v>
      </c>
      <c r="B803" s="5">
        <f t="shared" si="50"/>
        <v>0</v>
      </c>
      <c r="C803" s="5">
        <f t="shared" si="50"/>
        <v>0</v>
      </c>
      <c r="D803" s="5">
        <f t="shared" si="50"/>
        <v>0</v>
      </c>
      <c r="E803" s="5">
        <f t="shared" si="51"/>
        <v>0</v>
      </c>
    </row>
    <row r="804" spans="1:5" ht="9.75" customHeight="1">
      <c r="A804" s="1" t="s">
        <v>162</v>
      </c>
      <c r="B804" s="5">
        <f t="shared" si="50"/>
        <v>0</v>
      </c>
      <c r="C804" s="5">
        <f t="shared" si="50"/>
        <v>0</v>
      </c>
      <c r="D804" s="5">
        <f t="shared" si="50"/>
        <v>0</v>
      </c>
      <c r="E804" s="5">
        <f t="shared" si="51"/>
        <v>0</v>
      </c>
    </row>
    <row r="805" spans="1:5" ht="9.75" customHeight="1">
      <c r="A805" s="1" t="s">
        <v>41</v>
      </c>
      <c r="B805" s="5">
        <f>SUM(B797:B804)</f>
        <v>866</v>
      </c>
      <c r="C805" s="5">
        <f>SUM(C797:C804)</f>
        <v>0</v>
      </c>
      <c r="D805" s="5">
        <f>SUM(D797:D804)</f>
        <v>0</v>
      </c>
      <c r="E805" s="5">
        <f>SUM(E797:E804)</f>
        <v>866</v>
      </c>
    </row>
    <row r="806" ht="9.75" customHeight="1"/>
    <row r="807" spans="1:5" ht="9.75" customHeight="1">
      <c r="A807" s="1" t="s">
        <v>20</v>
      </c>
      <c r="B807" s="5">
        <f aca="true" t="shared" si="52" ref="B807:D821">B669+B531</f>
        <v>0</v>
      </c>
      <c r="C807" s="5">
        <f t="shared" si="52"/>
        <v>0</v>
      </c>
      <c r="D807" s="5">
        <f t="shared" si="52"/>
        <v>0</v>
      </c>
      <c r="E807" s="5">
        <f aca="true" t="shared" si="53" ref="E807:E821">SUM(B807:D807)</f>
        <v>0</v>
      </c>
    </row>
    <row r="808" spans="1:5" ht="9.75" customHeight="1">
      <c r="A808" s="1" t="s">
        <v>22</v>
      </c>
      <c r="B808" s="5">
        <f t="shared" si="52"/>
        <v>123</v>
      </c>
      <c r="C808" s="5">
        <f t="shared" si="52"/>
        <v>0</v>
      </c>
      <c r="D808" s="5">
        <f t="shared" si="52"/>
        <v>0</v>
      </c>
      <c r="E808" s="5">
        <f t="shared" si="53"/>
        <v>123</v>
      </c>
    </row>
    <row r="809" spans="1:5" ht="9.75" customHeight="1">
      <c r="A809" s="1" t="s">
        <v>50</v>
      </c>
      <c r="B809" s="5">
        <f t="shared" si="52"/>
        <v>72</v>
      </c>
      <c r="C809" s="5">
        <f t="shared" si="52"/>
        <v>0</v>
      </c>
      <c r="D809" s="5">
        <f t="shared" si="52"/>
        <v>0</v>
      </c>
      <c r="E809" s="5">
        <f t="shared" si="53"/>
        <v>72</v>
      </c>
    </row>
    <row r="810" spans="1:5" ht="9.75" customHeight="1">
      <c r="A810" s="1" t="s">
        <v>64</v>
      </c>
      <c r="B810" s="5">
        <f t="shared" si="52"/>
        <v>27</v>
      </c>
      <c r="C810" s="5">
        <f t="shared" si="52"/>
        <v>0</v>
      </c>
      <c r="D810" s="5">
        <f t="shared" si="52"/>
        <v>0</v>
      </c>
      <c r="E810" s="5">
        <f t="shared" si="53"/>
        <v>27</v>
      </c>
    </row>
    <row r="811" spans="1:5" ht="9.75" customHeight="1">
      <c r="A811" s="1" t="s">
        <v>67</v>
      </c>
      <c r="B811" s="5">
        <f t="shared" si="52"/>
        <v>3</v>
      </c>
      <c r="C811" s="5">
        <f t="shared" si="52"/>
        <v>0</v>
      </c>
      <c r="D811" s="5">
        <f t="shared" si="52"/>
        <v>0</v>
      </c>
      <c r="E811" s="5">
        <f t="shared" si="53"/>
        <v>3</v>
      </c>
    </row>
    <row r="812" spans="1:5" ht="9.75" customHeight="1">
      <c r="A812" s="1" t="s">
        <v>75</v>
      </c>
      <c r="B812" s="5">
        <f t="shared" si="52"/>
        <v>234</v>
      </c>
      <c r="C812" s="5">
        <f t="shared" si="52"/>
        <v>0</v>
      </c>
      <c r="D812" s="5">
        <f t="shared" si="52"/>
        <v>0</v>
      </c>
      <c r="E812" s="5">
        <f t="shared" si="53"/>
        <v>234</v>
      </c>
    </row>
    <row r="813" spans="1:5" ht="9.75" customHeight="1">
      <c r="A813" s="1" t="s">
        <v>88</v>
      </c>
      <c r="B813" s="5">
        <f t="shared" si="52"/>
        <v>30</v>
      </c>
      <c r="C813" s="5">
        <f t="shared" si="52"/>
        <v>0</v>
      </c>
      <c r="D813" s="5">
        <f t="shared" si="52"/>
        <v>0</v>
      </c>
      <c r="E813" s="5">
        <f t="shared" si="53"/>
        <v>30</v>
      </c>
    </row>
    <row r="814" spans="1:5" ht="9.75" customHeight="1">
      <c r="A814" s="1" t="s">
        <v>96</v>
      </c>
      <c r="B814" s="5">
        <f t="shared" si="52"/>
        <v>7</v>
      </c>
      <c r="C814" s="5">
        <f t="shared" si="52"/>
        <v>0</v>
      </c>
      <c r="D814" s="5">
        <f t="shared" si="52"/>
        <v>0</v>
      </c>
      <c r="E814" s="5">
        <f t="shared" si="53"/>
        <v>7</v>
      </c>
    </row>
    <row r="815" spans="1:5" ht="9.75" customHeight="1">
      <c r="A815" s="1" t="s">
        <v>102</v>
      </c>
      <c r="B815" s="5">
        <f t="shared" si="52"/>
        <v>0</v>
      </c>
      <c r="C815" s="5">
        <f t="shared" si="52"/>
        <v>0</v>
      </c>
      <c r="D815" s="5">
        <f t="shared" si="52"/>
        <v>0</v>
      </c>
      <c r="E815" s="5">
        <f t="shared" si="53"/>
        <v>0</v>
      </c>
    </row>
    <row r="816" spans="1:5" ht="9.75" customHeight="1">
      <c r="A816" s="1" t="s">
        <v>120</v>
      </c>
      <c r="B816" s="5">
        <f t="shared" si="52"/>
        <v>0</v>
      </c>
      <c r="C816" s="5">
        <f t="shared" si="52"/>
        <v>0</v>
      </c>
      <c r="D816" s="5">
        <f t="shared" si="52"/>
        <v>0</v>
      </c>
      <c r="E816" s="5">
        <f t="shared" si="53"/>
        <v>0</v>
      </c>
    </row>
    <row r="817" spans="1:5" ht="9.75" customHeight="1">
      <c r="A817" s="1" t="s">
        <v>123</v>
      </c>
      <c r="B817" s="5">
        <f t="shared" si="52"/>
        <v>606</v>
      </c>
      <c r="C817" s="5">
        <f t="shared" si="52"/>
        <v>0</v>
      </c>
      <c r="D817" s="5">
        <f t="shared" si="52"/>
        <v>0</v>
      </c>
      <c r="E817" s="5">
        <f t="shared" si="53"/>
        <v>606</v>
      </c>
    </row>
    <row r="818" spans="1:5" ht="9.75" customHeight="1">
      <c r="A818" s="1" t="s">
        <v>126</v>
      </c>
      <c r="B818" s="5">
        <f t="shared" si="52"/>
        <v>18</v>
      </c>
      <c r="C818" s="5">
        <f t="shared" si="52"/>
        <v>0</v>
      </c>
      <c r="D818" s="5">
        <f t="shared" si="52"/>
        <v>0</v>
      </c>
      <c r="E818" s="5">
        <f t="shared" si="53"/>
        <v>18</v>
      </c>
    </row>
    <row r="819" spans="1:5" ht="9.75" customHeight="1">
      <c r="A819" s="1" t="s">
        <v>136</v>
      </c>
      <c r="B819" s="5">
        <f t="shared" si="52"/>
        <v>0</v>
      </c>
      <c r="C819" s="5">
        <f t="shared" si="52"/>
        <v>0</v>
      </c>
      <c r="D819" s="5">
        <f t="shared" si="52"/>
        <v>0</v>
      </c>
      <c r="E819" s="5">
        <f t="shared" si="53"/>
        <v>0</v>
      </c>
    </row>
    <row r="820" spans="1:5" ht="9.75" customHeight="1">
      <c r="A820" s="1" t="s">
        <v>137</v>
      </c>
      <c r="B820" s="5">
        <f t="shared" si="52"/>
        <v>0</v>
      </c>
      <c r="C820" s="5">
        <f t="shared" si="52"/>
        <v>0</v>
      </c>
      <c r="D820" s="5">
        <f t="shared" si="52"/>
        <v>0</v>
      </c>
      <c r="E820" s="5">
        <f t="shared" si="53"/>
        <v>0</v>
      </c>
    </row>
    <row r="821" spans="1:5" ht="9.75" customHeight="1">
      <c r="A821" s="1" t="s">
        <v>161</v>
      </c>
      <c r="B821" s="5">
        <f t="shared" si="52"/>
        <v>36</v>
      </c>
      <c r="C821" s="5">
        <f t="shared" si="52"/>
        <v>0</v>
      </c>
      <c r="D821" s="5">
        <f t="shared" si="52"/>
        <v>0</v>
      </c>
      <c r="E821" s="5">
        <f t="shared" si="53"/>
        <v>36</v>
      </c>
    </row>
    <row r="822" spans="1:5" ht="9.75" customHeight="1">
      <c r="A822" s="1" t="s">
        <v>42</v>
      </c>
      <c r="B822" s="5">
        <f>SUM(B807:B821)</f>
        <v>1156</v>
      </c>
      <c r="C822" s="5">
        <f>SUM(C807:C821)</f>
        <v>0</v>
      </c>
      <c r="D822" s="5">
        <f>SUM(D807:D821)</f>
        <v>0</v>
      </c>
      <c r="E822" s="5">
        <f>SUM(E807:E821)</f>
        <v>1156</v>
      </c>
    </row>
    <row r="823" ht="9.75" customHeight="1"/>
    <row r="824" spans="1:5" ht="9.75" customHeight="1">
      <c r="A824" s="1" t="s">
        <v>76</v>
      </c>
      <c r="B824" s="5">
        <f aca="true" t="shared" si="54" ref="B824:D825">B686+B548</f>
        <v>0</v>
      </c>
      <c r="C824" s="5">
        <f t="shared" si="54"/>
        <v>0</v>
      </c>
      <c r="D824" s="5">
        <f t="shared" si="54"/>
        <v>0</v>
      </c>
      <c r="E824" s="5">
        <f>SUM(B824:D824)</f>
        <v>0</v>
      </c>
    </row>
    <row r="825" spans="1:5" ht="9.75" customHeight="1">
      <c r="A825" s="1" t="s">
        <v>82</v>
      </c>
      <c r="B825" s="5">
        <f t="shared" si="54"/>
        <v>0</v>
      </c>
      <c r="C825" s="5">
        <f t="shared" si="54"/>
        <v>0</v>
      </c>
      <c r="D825" s="5">
        <f t="shared" si="54"/>
        <v>0</v>
      </c>
      <c r="E825" s="5">
        <f>SUM(B825:D825)</f>
        <v>0</v>
      </c>
    </row>
    <row r="826" spans="1:5" ht="9.75" customHeight="1">
      <c r="A826" s="1" t="s">
        <v>119</v>
      </c>
      <c r="B826" s="5">
        <f>SUM(B824:B825)</f>
        <v>0</v>
      </c>
      <c r="C826" s="5">
        <f>SUM(C824:C825)</f>
        <v>0</v>
      </c>
      <c r="D826" s="5">
        <f>SUM(D824:D825)</f>
        <v>0</v>
      </c>
      <c r="E826" s="5">
        <f>SUM(E824:E825)</f>
        <v>0</v>
      </c>
    </row>
    <row r="827" ht="9.75" customHeight="1"/>
    <row r="828" spans="1:5" ht="9.75" customHeight="1">
      <c r="A828" s="1" t="s">
        <v>158</v>
      </c>
      <c r="B828" s="5">
        <f>B826+B822+B805+B795+B773+B754+B741+B711</f>
        <v>9150</v>
      </c>
      <c r="C828" s="12">
        <f>C826+C822+C805+C795+C773+C754+C741+C711</f>
        <v>0</v>
      </c>
      <c r="D828" s="5">
        <f>D826+D822+D805+D795+D773+D754+D741+D711</f>
        <v>0</v>
      </c>
      <c r="E828" s="5">
        <f>E826+E822+E805+E795+E773+E754+E741+E711</f>
        <v>9150</v>
      </c>
    </row>
    <row r="829" spans="1:5" ht="9.75" customHeight="1">
      <c r="A829" s="2" t="s">
        <v>151</v>
      </c>
      <c r="B829" s="6"/>
      <c r="C829" s="6"/>
      <c r="D829" s="6"/>
      <c r="E829" s="6"/>
    </row>
    <row r="830" spans="1:5" ht="9.75" customHeight="1">
      <c r="A830" s="2"/>
      <c r="B830" s="6"/>
      <c r="C830" s="6"/>
      <c r="D830" s="6"/>
      <c r="E830" s="6"/>
    </row>
    <row r="831" spans="1:5" ht="9.75" customHeight="1">
      <c r="A831" s="2" t="s">
        <v>117</v>
      </c>
      <c r="B831" s="6"/>
      <c r="C831" s="6"/>
      <c r="D831" s="6"/>
      <c r="E831" s="6"/>
    </row>
    <row r="832" spans="1:5" ht="9.75" customHeight="1">
      <c r="A832" s="2" t="str">
        <f>+A4</f>
        <v>BY DEPARTMENT AND SEMESTER, 2007-2008</v>
      </c>
      <c r="B832" s="6"/>
      <c r="C832" s="6"/>
      <c r="D832" s="6"/>
      <c r="E832" s="6"/>
    </row>
    <row r="833" ht="9.75" customHeight="1"/>
    <row r="834" spans="1:5" ht="9.75" customHeight="1">
      <c r="A834" s="3"/>
      <c r="B834" s="7"/>
      <c r="C834" s="7"/>
      <c r="D834" s="7"/>
      <c r="E834" s="9"/>
    </row>
    <row r="835" spans="1:5" ht="9.75" customHeight="1">
      <c r="A835" s="4" t="s">
        <v>43</v>
      </c>
      <c r="B835" s="8" t="s">
        <v>140</v>
      </c>
      <c r="C835" s="8" t="s">
        <v>60</v>
      </c>
      <c r="D835" s="8" t="s">
        <v>139</v>
      </c>
      <c r="E835" s="10" t="s">
        <v>157</v>
      </c>
    </row>
    <row r="836" ht="9.75" customHeight="1"/>
    <row r="837" spans="1:5" ht="9.75" customHeight="1">
      <c r="A837" s="1" t="s">
        <v>27</v>
      </c>
      <c r="B837" s="5">
        <f aca="true" t="shared" si="55" ref="B837:D848">B9+B423</f>
        <v>135</v>
      </c>
      <c r="C837" s="5">
        <f t="shared" si="55"/>
        <v>0</v>
      </c>
      <c r="D837" s="5">
        <f t="shared" si="55"/>
        <v>0</v>
      </c>
      <c r="E837" s="5">
        <f aca="true" t="shared" si="56" ref="E837:E848">SUM(B837:D837)</f>
        <v>135</v>
      </c>
    </row>
    <row r="838" spans="1:5" ht="9.75" customHeight="1">
      <c r="A838" s="1" t="s">
        <v>28</v>
      </c>
      <c r="B838" s="5">
        <f t="shared" si="55"/>
        <v>45</v>
      </c>
      <c r="C838" s="5">
        <f t="shared" si="55"/>
        <v>0</v>
      </c>
      <c r="D838" s="5">
        <f t="shared" si="55"/>
        <v>0</v>
      </c>
      <c r="E838" s="5">
        <f t="shared" si="56"/>
        <v>45</v>
      </c>
    </row>
    <row r="839" spans="1:5" ht="9.75" customHeight="1">
      <c r="A839" s="1" t="s">
        <v>47</v>
      </c>
      <c r="B839" s="5">
        <f t="shared" si="55"/>
        <v>3</v>
      </c>
      <c r="C839" s="5">
        <f t="shared" si="55"/>
        <v>0</v>
      </c>
      <c r="D839" s="5">
        <f t="shared" si="55"/>
        <v>0</v>
      </c>
      <c r="E839" s="5">
        <f t="shared" si="56"/>
        <v>3</v>
      </c>
    </row>
    <row r="840" spans="1:5" ht="9.75" customHeight="1">
      <c r="A840" s="1" t="s">
        <v>48</v>
      </c>
      <c r="B840" s="5">
        <f t="shared" si="55"/>
        <v>0</v>
      </c>
      <c r="C840" s="5">
        <f t="shared" si="55"/>
        <v>0</v>
      </c>
      <c r="D840" s="5">
        <f t="shared" si="55"/>
        <v>0</v>
      </c>
      <c r="E840" s="5">
        <f t="shared" si="56"/>
        <v>0</v>
      </c>
    </row>
    <row r="841" spans="1:5" ht="9.75" customHeight="1">
      <c r="A841" s="1" t="s">
        <v>49</v>
      </c>
      <c r="B841" s="5">
        <f t="shared" si="55"/>
        <v>208</v>
      </c>
      <c r="C841" s="5">
        <f t="shared" si="55"/>
        <v>0</v>
      </c>
      <c r="D841" s="5">
        <f t="shared" si="55"/>
        <v>0</v>
      </c>
      <c r="E841" s="5">
        <f t="shared" si="56"/>
        <v>208</v>
      </c>
    </row>
    <row r="842" spans="1:5" ht="9.75" customHeight="1">
      <c r="A842" s="1" t="s">
        <v>46</v>
      </c>
      <c r="B842" s="5">
        <f t="shared" si="55"/>
        <v>114</v>
      </c>
      <c r="C842" s="5">
        <f t="shared" si="55"/>
        <v>0</v>
      </c>
      <c r="D842" s="5">
        <f t="shared" si="55"/>
        <v>0</v>
      </c>
      <c r="E842" s="5">
        <f t="shared" si="56"/>
        <v>114</v>
      </c>
    </row>
    <row r="843" spans="1:5" ht="9.75" customHeight="1">
      <c r="A843" s="1" t="s">
        <v>78</v>
      </c>
      <c r="B843" s="5">
        <f t="shared" si="55"/>
        <v>3</v>
      </c>
      <c r="C843" s="5">
        <f t="shared" si="55"/>
        <v>0</v>
      </c>
      <c r="D843" s="5">
        <f t="shared" si="55"/>
        <v>0</v>
      </c>
      <c r="E843" s="5">
        <f t="shared" si="56"/>
        <v>3</v>
      </c>
    </row>
    <row r="844" spans="1:5" ht="9.75" customHeight="1">
      <c r="A844" s="1" t="s">
        <v>85</v>
      </c>
      <c r="B844" s="5">
        <f t="shared" si="55"/>
        <v>85</v>
      </c>
      <c r="C844" s="5">
        <f t="shared" si="55"/>
        <v>0</v>
      </c>
      <c r="D844" s="5">
        <f t="shared" si="55"/>
        <v>0</v>
      </c>
      <c r="E844" s="5">
        <f t="shared" si="56"/>
        <v>85</v>
      </c>
    </row>
    <row r="845" spans="1:5" ht="9.75" customHeight="1">
      <c r="A845" s="1" t="s">
        <v>93</v>
      </c>
      <c r="B845" s="5">
        <f t="shared" si="55"/>
        <v>0</v>
      </c>
      <c r="C845" s="5">
        <f t="shared" si="55"/>
        <v>0</v>
      </c>
      <c r="D845" s="5">
        <f t="shared" si="55"/>
        <v>0</v>
      </c>
      <c r="E845" s="5">
        <f t="shared" si="56"/>
        <v>0</v>
      </c>
    </row>
    <row r="846" spans="1:5" ht="9.75" customHeight="1">
      <c r="A846" s="1" t="s">
        <v>125</v>
      </c>
      <c r="B846" s="5">
        <f t="shared" si="55"/>
        <v>0</v>
      </c>
      <c r="C846" s="5">
        <f t="shared" si="55"/>
        <v>0</v>
      </c>
      <c r="D846" s="5">
        <f t="shared" si="55"/>
        <v>0</v>
      </c>
      <c r="E846" s="5">
        <f t="shared" si="56"/>
        <v>0</v>
      </c>
    </row>
    <row r="847" spans="1:5" ht="9.75" customHeight="1">
      <c r="A847" s="1" t="s">
        <v>135</v>
      </c>
      <c r="B847" s="5">
        <f t="shared" si="55"/>
        <v>306</v>
      </c>
      <c r="C847" s="5">
        <f t="shared" si="55"/>
        <v>0</v>
      </c>
      <c r="D847" s="5">
        <f t="shared" si="55"/>
        <v>0</v>
      </c>
      <c r="E847" s="5">
        <f t="shared" si="56"/>
        <v>306</v>
      </c>
    </row>
    <row r="848" spans="1:5" ht="9.75" customHeight="1">
      <c r="A848" s="1" t="s">
        <v>155</v>
      </c>
      <c r="B848" s="5">
        <f t="shared" si="55"/>
        <v>1237</v>
      </c>
      <c r="C848" s="5">
        <f t="shared" si="55"/>
        <v>0</v>
      </c>
      <c r="D848" s="5">
        <f t="shared" si="55"/>
        <v>0</v>
      </c>
      <c r="E848" s="5">
        <f t="shared" si="56"/>
        <v>1237</v>
      </c>
    </row>
    <row r="849" spans="1:5" ht="9.75" customHeight="1">
      <c r="A849" s="1" t="s">
        <v>36</v>
      </c>
      <c r="B849" s="5">
        <f>SUM(B837:B848)</f>
        <v>2136</v>
      </c>
      <c r="C849" s="5">
        <f>SUM(C837:C848)</f>
        <v>0</v>
      </c>
      <c r="D849" s="5">
        <f>SUM(D837:D848)</f>
        <v>0</v>
      </c>
      <c r="E849" s="5">
        <f>SUM(E837:E848)</f>
        <v>2136</v>
      </c>
    </row>
    <row r="850" ht="9.75" customHeight="1"/>
    <row r="851" spans="1:5" ht="9.75" customHeight="1">
      <c r="A851" s="1" t="s">
        <v>21</v>
      </c>
      <c r="B851" s="5">
        <f aca="true" t="shared" si="57" ref="B851:B878">B23+B437</f>
        <v>64</v>
      </c>
      <c r="C851" s="5">
        <f>C23+C436</f>
        <v>0</v>
      </c>
      <c r="D851" s="5">
        <f>D23+D436</f>
        <v>0</v>
      </c>
      <c r="E851" s="5">
        <f aca="true" t="shared" si="58" ref="E851:E878">SUM(B851:D851)</f>
        <v>64</v>
      </c>
    </row>
    <row r="852" spans="1:5" ht="9.75" customHeight="1">
      <c r="A852" s="1" t="s">
        <v>23</v>
      </c>
      <c r="B852" s="5">
        <f t="shared" si="57"/>
        <v>0</v>
      </c>
      <c r="C852" s="5">
        <f aca="true" t="shared" si="59" ref="C852:D870">C24+C438</f>
        <v>0</v>
      </c>
      <c r="D852" s="5">
        <f t="shared" si="59"/>
        <v>0</v>
      </c>
      <c r="E852" s="5">
        <f t="shared" si="58"/>
        <v>0</v>
      </c>
    </row>
    <row r="853" spans="1:5" ht="9.75" customHeight="1">
      <c r="A853" s="1" t="s">
        <v>33</v>
      </c>
      <c r="B853" s="5">
        <f t="shared" si="57"/>
        <v>0</v>
      </c>
      <c r="C853" s="5">
        <f t="shared" si="59"/>
        <v>0</v>
      </c>
      <c r="D853" s="5">
        <f t="shared" si="59"/>
        <v>0</v>
      </c>
      <c r="E853" s="5">
        <f t="shared" si="58"/>
        <v>0</v>
      </c>
    </row>
    <row r="854" spans="1:5" ht="9.75" customHeight="1">
      <c r="A854" s="1" t="s">
        <v>34</v>
      </c>
      <c r="B854" s="5">
        <f t="shared" si="57"/>
        <v>0</v>
      </c>
      <c r="C854" s="5">
        <f t="shared" si="59"/>
        <v>0</v>
      </c>
      <c r="D854" s="5">
        <f t="shared" si="59"/>
        <v>0</v>
      </c>
      <c r="E854" s="5">
        <f t="shared" si="58"/>
        <v>0</v>
      </c>
    </row>
    <row r="855" spans="1:5" ht="9.75" customHeight="1">
      <c r="A855" s="1" t="s">
        <v>44</v>
      </c>
      <c r="B855" s="5">
        <f t="shared" si="57"/>
        <v>774</v>
      </c>
      <c r="C855" s="5">
        <f t="shared" si="59"/>
        <v>0</v>
      </c>
      <c r="D855" s="5">
        <f t="shared" si="59"/>
        <v>0</v>
      </c>
      <c r="E855" s="5">
        <f t="shared" si="58"/>
        <v>774</v>
      </c>
    </row>
    <row r="856" spans="1:5" ht="9.75" customHeight="1">
      <c r="A856" s="1" t="s">
        <v>45</v>
      </c>
      <c r="B856" s="5">
        <f t="shared" si="57"/>
        <v>0</v>
      </c>
      <c r="C856" s="5">
        <f t="shared" si="59"/>
        <v>0</v>
      </c>
      <c r="D856" s="5">
        <f t="shared" si="59"/>
        <v>0</v>
      </c>
      <c r="E856" s="5">
        <f t="shared" si="58"/>
        <v>0</v>
      </c>
    </row>
    <row r="857" spans="1:5" ht="9.75" customHeight="1">
      <c r="A857" s="1" t="s">
        <v>51</v>
      </c>
      <c r="B857" s="5">
        <f t="shared" si="57"/>
        <v>108</v>
      </c>
      <c r="C857" s="5">
        <f t="shared" si="59"/>
        <v>0</v>
      </c>
      <c r="D857" s="5">
        <f t="shared" si="59"/>
        <v>0</v>
      </c>
      <c r="E857" s="5">
        <f t="shared" si="58"/>
        <v>108</v>
      </c>
    </row>
    <row r="858" spans="1:5" ht="9.75" customHeight="1">
      <c r="A858" s="1" t="s">
        <v>58</v>
      </c>
      <c r="B858" s="5">
        <f t="shared" si="57"/>
        <v>1969</v>
      </c>
      <c r="C858" s="5">
        <f t="shared" si="59"/>
        <v>0</v>
      </c>
      <c r="D858" s="5">
        <f t="shared" si="59"/>
        <v>0</v>
      </c>
      <c r="E858" s="5">
        <f t="shared" si="58"/>
        <v>1969</v>
      </c>
    </row>
    <row r="859" spans="1:5" ht="9.75" customHeight="1">
      <c r="A859" s="1" t="s">
        <v>59</v>
      </c>
      <c r="B859" s="5">
        <f t="shared" si="57"/>
        <v>0</v>
      </c>
      <c r="C859" s="5">
        <f t="shared" si="59"/>
        <v>0</v>
      </c>
      <c r="D859" s="5">
        <f t="shared" si="59"/>
        <v>0</v>
      </c>
      <c r="E859" s="5">
        <f t="shared" si="58"/>
        <v>0</v>
      </c>
    </row>
    <row r="860" spans="1:5" ht="9.75" customHeight="1">
      <c r="A860" s="1" t="s">
        <v>56</v>
      </c>
      <c r="B860" s="5">
        <f t="shared" si="57"/>
        <v>396</v>
      </c>
      <c r="C860" s="5">
        <f t="shared" si="59"/>
        <v>0</v>
      </c>
      <c r="D860" s="5">
        <f t="shared" si="59"/>
        <v>0</v>
      </c>
      <c r="E860" s="5">
        <f t="shared" si="58"/>
        <v>396</v>
      </c>
    </row>
    <row r="861" spans="1:5" ht="9.75" customHeight="1">
      <c r="A861" s="1" t="s">
        <v>57</v>
      </c>
      <c r="B861" s="5">
        <f t="shared" si="57"/>
        <v>0</v>
      </c>
      <c r="C861" s="5">
        <f t="shared" si="59"/>
        <v>0</v>
      </c>
      <c r="D861" s="5">
        <f t="shared" si="59"/>
        <v>0</v>
      </c>
      <c r="E861" s="5">
        <f t="shared" si="58"/>
        <v>0</v>
      </c>
    </row>
    <row r="862" spans="1:5" ht="9.75" customHeight="1">
      <c r="A862" s="1" t="s">
        <v>167</v>
      </c>
      <c r="B862" s="5">
        <f t="shared" si="57"/>
        <v>158.5</v>
      </c>
      <c r="C862" s="5">
        <f t="shared" si="59"/>
        <v>0</v>
      </c>
      <c r="D862" s="5">
        <f t="shared" si="59"/>
        <v>0</v>
      </c>
      <c r="E862" s="5">
        <f t="shared" si="58"/>
        <v>158.5</v>
      </c>
    </row>
    <row r="863" spans="1:5" ht="9.75" customHeight="1">
      <c r="A863" s="1" t="s">
        <v>62</v>
      </c>
      <c r="B863" s="5">
        <f t="shared" si="57"/>
        <v>0</v>
      </c>
      <c r="C863" s="5">
        <f t="shared" si="59"/>
        <v>0</v>
      </c>
      <c r="D863" s="5">
        <f t="shared" si="59"/>
        <v>0</v>
      </c>
      <c r="E863" s="5">
        <f t="shared" si="58"/>
        <v>0</v>
      </c>
    </row>
    <row r="864" spans="1:5" ht="9.75" customHeight="1">
      <c r="A864" s="1" t="s">
        <v>63</v>
      </c>
      <c r="B864" s="5">
        <f t="shared" si="57"/>
        <v>0</v>
      </c>
      <c r="C864" s="5">
        <f t="shared" si="59"/>
        <v>0</v>
      </c>
      <c r="D864" s="5">
        <f t="shared" si="59"/>
        <v>0</v>
      </c>
      <c r="E864" s="5">
        <f t="shared" si="58"/>
        <v>0</v>
      </c>
    </row>
    <row r="865" spans="1:5" ht="9.75" customHeight="1">
      <c r="A865" s="1" t="s">
        <v>66</v>
      </c>
      <c r="B865" s="5">
        <f t="shared" si="57"/>
        <v>39</v>
      </c>
      <c r="C865" s="5">
        <f t="shared" si="59"/>
        <v>0</v>
      </c>
      <c r="D865" s="5">
        <f t="shared" si="59"/>
        <v>0</v>
      </c>
      <c r="E865" s="5">
        <f t="shared" si="58"/>
        <v>39</v>
      </c>
    </row>
    <row r="866" spans="1:5" ht="9.75" customHeight="1">
      <c r="A866" s="1" t="s">
        <v>68</v>
      </c>
      <c r="B866" s="5">
        <f t="shared" si="57"/>
        <v>0</v>
      </c>
      <c r="C866" s="5">
        <f t="shared" si="59"/>
        <v>0</v>
      </c>
      <c r="D866" s="5">
        <f t="shared" si="59"/>
        <v>0</v>
      </c>
      <c r="E866" s="5">
        <f t="shared" si="58"/>
        <v>0</v>
      </c>
    </row>
    <row r="867" spans="1:5" ht="9.75" customHeight="1">
      <c r="A867" s="1" t="s">
        <v>73</v>
      </c>
      <c r="B867" s="5">
        <f t="shared" si="57"/>
        <v>0</v>
      </c>
      <c r="C867" s="5">
        <f t="shared" si="59"/>
        <v>0</v>
      </c>
      <c r="D867" s="5">
        <f t="shared" si="59"/>
        <v>0</v>
      </c>
      <c r="E867" s="5">
        <f t="shared" si="58"/>
        <v>0</v>
      </c>
    </row>
    <row r="868" spans="1:5" ht="9.75" customHeight="1">
      <c r="A868" s="1" t="s">
        <v>74</v>
      </c>
      <c r="B868" s="5">
        <f t="shared" si="57"/>
        <v>0</v>
      </c>
      <c r="C868" s="5">
        <f t="shared" si="59"/>
        <v>0</v>
      </c>
      <c r="D868" s="5">
        <f t="shared" si="59"/>
        <v>0</v>
      </c>
      <c r="E868" s="5">
        <f t="shared" si="58"/>
        <v>0</v>
      </c>
    </row>
    <row r="869" spans="1:5" ht="9.75" customHeight="1">
      <c r="A869" s="1" t="s">
        <v>79</v>
      </c>
      <c r="B869" s="5">
        <f t="shared" si="57"/>
        <v>0</v>
      </c>
      <c r="C869" s="5">
        <f t="shared" si="59"/>
        <v>0</v>
      </c>
      <c r="D869" s="5">
        <f t="shared" si="59"/>
        <v>0</v>
      </c>
      <c r="E869" s="5">
        <f t="shared" si="58"/>
        <v>0</v>
      </c>
    </row>
    <row r="870" spans="1:5" ht="9.75" customHeight="1">
      <c r="A870" s="1" t="s">
        <v>80</v>
      </c>
      <c r="B870" s="5">
        <f t="shared" si="57"/>
        <v>0</v>
      </c>
      <c r="C870" s="5">
        <f t="shared" si="59"/>
        <v>0</v>
      </c>
      <c r="D870" s="5">
        <f t="shared" si="59"/>
        <v>0</v>
      </c>
      <c r="E870" s="5">
        <f t="shared" si="58"/>
        <v>0</v>
      </c>
    </row>
    <row r="871" spans="1:5" ht="9.75" customHeight="1">
      <c r="A871" s="1" t="s">
        <v>81</v>
      </c>
      <c r="B871" s="5">
        <f t="shared" si="57"/>
        <v>0</v>
      </c>
      <c r="C871" s="5">
        <f>C43+C459</f>
        <v>0</v>
      </c>
      <c r="D871" s="5">
        <f>D43+D459</f>
        <v>0</v>
      </c>
      <c r="E871" s="5">
        <f t="shared" si="58"/>
        <v>0</v>
      </c>
    </row>
    <row r="872" spans="1:5" ht="9.75" customHeight="1">
      <c r="A872" s="1" t="s">
        <v>101</v>
      </c>
      <c r="B872" s="5">
        <f t="shared" si="57"/>
        <v>154</v>
      </c>
      <c r="C872" s="5">
        <f aca="true" t="shared" si="60" ref="C872:D878">C44+C458</f>
        <v>0</v>
      </c>
      <c r="D872" s="5">
        <f t="shared" si="60"/>
        <v>0</v>
      </c>
      <c r="E872" s="5">
        <f t="shared" si="58"/>
        <v>154</v>
      </c>
    </row>
    <row r="873" spans="1:5" ht="9.75" customHeight="1">
      <c r="A873" s="1" t="s">
        <v>124</v>
      </c>
      <c r="B873" s="5">
        <f t="shared" si="57"/>
        <v>0</v>
      </c>
      <c r="C873" s="5">
        <f t="shared" si="60"/>
        <v>0</v>
      </c>
      <c r="D873" s="5">
        <f t="shared" si="60"/>
        <v>0</v>
      </c>
      <c r="E873" s="5">
        <f t="shared" si="58"/>
        <v>0</v>
      </c>
    </row>
    <row r="874" spans="1:5" ht="9.75" customHeight="1">
      <c r="A874" s="1" t="s">
        <v>134</v>
      </c>
      <c r="B874" s="5">
        <f t="shared" si="57"/>
        <v>0</v>
      </c>
      <c r="C874" s="5">
        <f t="shared" si="60"/>
        <v>0</v>
      </c>
      <c r="D874" s="5">
        <f t="shared" si="60"/>
        <v>0</v>
      </c>
      <c r="E874" s="5">
        <f t="shared" si="58"/>
        <v>0</v>
      </c>
    </row>
    <row r="875" spans="1:5" ht="9.75" customHeight="1">
      <c r="A875" s="1" t="s">
        <v>138</v>
      </c>
      <c r="B875" s="5">
        <f t="shared" si="57"/>
        <v>237</v>
      </c>
      <c r="C875" s="5">
        <f t="shared" si="60"/>
        <v>0</v>
      </c>
      <c r="D875" s="5">
        <f t="shared" si="60"/>
        <v>0</v>
      </c>
      <c r="E875" s="5">
        <f t="shared" si="58"/>
        <v>237</v>
      </c>
    </row>
    <row r="876" spans="1:5" ht="9.75" customHeight="1">
      <c r="A876" s="1" t="s">
        <v>141</v>
      </c>
      <c r="B876" s="5">
        <f t="shared" si="57"/>
        <v>0</v>
      </c>
      <c r="C876" s="5">
        <f t="shared" si="60"/>
        <v>0</v>
      </c>
      <c r="D876" s="5">
        <f t="shared" si="60"/>
        <v>0</v>
      </c>
      <c r="E876" s="5">
        <f t="shared" si="58"/>
        <v>0</v>
      </c>
    </row>
    <row r="877" spans="1:5" ht="9.75" customHeight="1">
      <c r="A877" s="1" t="s">
        <v>156</v>
      </c>
      <c r="B877" s="5">
        <f t="shared" si="57"/>
        <v>156</v>
      </c>
      <c r="C877" s="5">
        <f t="shared" si="60"/>
        <v>0</v>
      </c>
      <c r="D877" s="5">
        <f t="shared" si="60"/>
        <v>0</v>
      </c>
      <c r="E877" s="5">
        <f t="shared" si="58"/>
        <v>156</v>
      </c>
    </row>
    <row r="878" spans="1:5" ht="9.75" customHeight="1">
      <c r="A878" s="1" t="s">
        <v>160</v>
      </c>
      <c r="B878" s="5">
        <f t="shared" si="57"/>
        <v>365</v>
      </c>
      <c r="C878" s="5">
        <f t="shared" si="60"/>
        <v>0</v>
      </c>
      <c r="D878" s="5">
        <f t="shared" si="60"/>
        <v>0</v>
      </c>
      <c r="E878" s="5">
        <f t="shared" si="58"/>
        <v>365</v>
      </c>
    </row>
    <row r="879" spans="1:5" ht="9.75" customHeight="1">
      <c r="A879" s="1" t="s">
        <v>37</v>
      </c>
      <c r="B879" s="5">
        <f>SUM(B851:B878)</f>
        <v>4420.5</v>
      </c>
      <c r="C879" s="5">
        <f>SUM(C851:C878)</f>
        <v>0</v>
      </c>
      <c r="D879" s="5">
        <f>SUM(D851:D878)</f>
        <v>0</v>
      </c>
      <c r="E879" s="5">
        <f>SUM(E851:E878)</f>
        <v>4420.5</v>
      </c>
    </row>
    <row r="880" ht="9.75" customHeight="1"/>
    <row r="881" spans="1:5" ht="9.75" customHeight="1">
      <c r="A881" s="1" t="s">
        <v>19</v>
      </c>
      <c r="B881" s="5">
        <f aca="true" t="shared" si="61" ref="B881:D891">B53+B467</f>
        <v>606</v>
      </c>
      <c r="C881" s="5">
        <f t="shared" si="61"/>
        <v>0</v>
      </c>
      <c r="D881" s="5">
        <f t="shared" si="61"/>
        <v>0</v>
      </c>
      <c r="E881" s="5">
        <f aca="true" t="shared" si="62" ref="E881:E891">SUM(B881:D881)</f>
        <v>606</v>
      </c>
    </row>
    <row r="882" spans="1:5" ht="9.75" customHeight="1">
      <c r="A882" s="1" t="s">
        <v>30</v>
      </c>
      <c r="B882" s="5">
        <f t="shared" si="61"/>
        <v>78</v>
      </c>
      <c r="C882" s="5">
        <f t="shared" si="61"/>
        <v>0</v>
      </c>
      <c r="D882" s="5">
        <f t="shared" si="61"/>
        <v>0</v>
      </c>
      <c r="E882" s="5">
        <f t="shared" si="62"/>
        <v>78</v>
      </c>
    </row>
    <row r="883" spans="1:5" ht="9.75" customHeight="1">
      <c r="A883" s="1" t="s">
        <v>54</v>
      </c>
      <c r="B883" s="5">
        <f t="shared" si="61"/>
        <v>276</v>
      </c>
      <c r="C883" s="5">
        <f t="shared" si="61"/>
        <v>0</v>
      </c>
      <c r="D883" s="5">
        <f t="shared" si="61"/>
        <v>0</v>
      </c>
      <c r="E883" s="5">
        <f t="shared" si="62"/>
        <v>276</v>
      </c>
    </row>
    <row r="884" spans="1:5" ht="9.75" customHeight="1">
      <c r="A884" s="1" t="s">
        <v>61</v>
      </c>
      <c r="B884" s="5">
        <f t="shared" si="61"/>
        <v>210</v>
      </c>
      <c r="C884" s="5">
        <f t="shared" si="61"/>
        <v>0</v>
      </c>
      <c r="D884" s="5">
        <f t="shared" si="61"/>
        <v>0</v>
      </c>
      <c r="E884" s="5">
        <f t="shared" si="62"/>
        <v>210</v>
      </c>
    </row>
    <row r="885" spans="1:5" ht="9.75" customHeight="1">
      <c r="A885" s="1" t="s">
        <v>77</v>
      </c>
      <c r="B885" s="5">
        <f t="shared" si="61"/>
        <v>0</v>
      </c>
      <c r="C885" s="5">
        <f t="shared" si="61"/>
        <v>0</v>
      </c>
      <c r="D885" s="5">
        <f t="shared" si="61"/>
        <v>0</v>
      </c>
      <c r="E885" s="5">
        <f t="shared" si="62"/>
        <v>0</v>
      </c>
    </row>
    <row r="886" spans="1:5" ht="9.75" customHeight="1">
      <c r="A886" s="1" t="s">
        <v>83</v>
      </c>
      <c r="B886" s="5">
        <f t="shared" si="61"/>
        <v>0</v>
      </c>
      <c r="C886" s="5">
        <f t="shared" si="61"/>
        <v>0</v>
      </c>
      <c r="D886" s="5">
        <f t="shared" si="61"/>
        <v>0</v>
      </c>
      <c r="E886" s="5">
        <f t="shared" si="62"/>
        <v>0</v>
      </c>
    </row>
    <row r="887" spans="1:5" ht="9.75" customHeight="1">
      <c r="A887" s="1" t="s">
        <v>84</v>
      </c>
      <c r="B887" s="5">
        <f t="shared" si="61"/>
        <v>216</v>
      </c>
      <c r="C887" s="5">
        <f t="shared" si="61"/>
        <v>0</v>
      </c>
      <c r="D887" s="5">
        <f t="shared" si="61"/>
        <v>0</v>
      </c>
      <c r="E887" s="5">
        <f t="shared" si="62"/>
        <v>216</v>
      </c>
    </row>
    <row r="888" spans="1:5" ht="9.75" customHeight="1">
      <c r="A888" s="1" t="s">
        <v>86</v>
      </c>
      <c r="B888" s="5">
        <f t="shared" si="61"/>
        <v>42</v>
      </c>
      <c r="C888" s="5">
        <f t="shared" si="61"/>
        <v>0</v>
      </c>
      <c r="D888" s="5">
        <f t="shared" si="61"/>
        <v>0</v>
      </c>
      <c r="E888" s="5">
        <f t="shared" si="62"/>
        <v>42</v>
      </c>
    </row>
    <row r="889" spans="1:5" ht="9.75" customHeight="1">
      <c r="A889" s="1" t="s">
        <v>87</v>
      </c>
      <c r="B889" s="5">
        <f t="shared" si="61"/>
        <v>453</v>
      </c>
      <c r="C889" s="5">
        <f t="shared" si="61"/>
        <v>0</v>
      </c>
      <c r="D889" s="5">
        <f t="shared" si="61"/>
        <v>0</v>
      </c>
      <c r="E889" s="5">
        <f t="shared" si="62"/>
        <v>453</v>
      </c>
    </row>
    <row r="890" spans="1:5" ht="9.75" customHeight="1">
      <c r="A890" s="1" t="s">
        <v>90</v>
      </c>
      <c r="B890" s="5">
        <f t="shared" si="61"/>
        <v>150</v>
      </c>
      <c r="C890" s="5">
        <f t="shared" si="61"/>
        <v>0</v>
      </c>
      <c r="D890" s="5">
        <f t="shared" si="61"/>
        <v>0</v>
      </c>
      <c r="E890" s="5">
        <f t="shared" si="62"/>
        <v>150</v>
      </c>
    </row>
    <row r="891" spans="1:5" ht="9.75" customHeight="1">
      <c r="A891" s="1" t="s">
        <v>128</v>
      </c>
      <c r="B891" s="5">
        <f t="shared" si="61"/>
        <v>462</v>
      </c>
      <c r="C891" s="5">
        <f t="shared" si="61"/>
        <v>0</v>
      </c>
      <c r="D891" s="5">
        <f t="shared" si="61"/>
        <v>0</v>
      </c>
      <c r="E891" s="5">
        <f t="shared" si="62"/>
        <v>462</v>
      </c>
    </row>
    <row r="892" spans="1:5" ht="9.75" customHeight="1">
      <c r="A892" s="1" t="s">
        <v>38</v>
      </c>
      <c r="B892" s="5">
        <f>SUM(B881:B891)</f>
        <v>2493</v>
      </c>
      <c r="C892" s="5">
        <f>SUM(C881:C891)</f>
        <v>0</v>
      </c>
      <c r="D892" s="5">
        <f>SUM(D881:D891)</f>
        <v>0</v>
      </c>
      <c r="E892" s="5">
        <f>SUM(E881:E891)</f>
        <v>2493</v>
      </c>
    </row>
    <row r="893" ht="9.75" customHeight="1"/>
    <row r="894" spans="1:5" ht="9.75" customHeight="1">
      <c r="A894" s="1" t="s">
        <v>25</v>
      </c>
      <c r="B894" s="5">
        <f aca="true" t="shared" si="63" ref="B894:D897">B66+B480</f>
        <v>16</v>
      </c>
      <c r="C894" s="5">
        <f t="shared" si="63"/>
        <v>0</v>
      </c>
      <c r="D894" s="5">
        <f t="shared" si="63"/>
        <v>0</v>
      </c>
      <c r="E894" s="5">
        <f>SUM(B894:D894)</f>
        <v>16</v>
      </c>
    </row>
    <row r="895" spans="1:5" ht="9.75" customHeight="1">
      <c r="A895" s="1" t="s">
        <v>26</v>
      </c>
      <c r="B895" s="5">
        <f t="shared" si="63"/>
        <v>0</v>
      </c>
      <c r="C895" s="5">
        <f t="shared" si="63"/>
        <v>0</v>
      </c>
      <c r="D895" s="5">
        <f t="shared" si="63"/>
        <v>0</v>
      </c>
      <c r="E895" s="5">
        <f>SUM(B895:D895)</f>
        <v>0</v>
      </c>
    </row>
    <row r="896" spans="1:5" ht="9.75" customHeight="1">
      <c r="A896" s="1" t="s">
        <v>32</v>
      </c>
      <c r="B896" s="5">
        <f t="shared" si="63"/>
        <v>231</v>
      </c>
      <c r="C896" s="5">
        <f t="shared" si="63"/>
        <v>0</v>
      </c>
      <c r="D896" s="5">
        <f t="shared" si="63"/>
        <v>0</v>
      </c>
      <c r="E896" s="5">
        <f>SUM(B896:D896)</f>
        <v>231</v>
      </c>
    </row>
    <row r="897" spans="1:5" ht="9.75" customHeight="1">
      <c r="A897" s="1" t="s">
        <v>71</v>
      </c>
      <c r="B897" s="5">
        <f t="shared" si="63"/>
        <v>183</v>
      </c>
      <c r="C897" s="5">
        <f t="shared" si="63"/>
        <v>0</v>
      </c>
      <c r="D897" s="5">
        <f t="shared" si="63"/>
        <v>0</v>
      </c>
      <c r="E897" s="5">
        <f>SUM(B897:D897)</f>
        <v>183</v>
      </c>
    </row>
    <row r="898" spans="1:5" ht="9.75" customHeight="1">
      <c r="A898" s="2" t="s">
        <v>151</v>
      </c>
      <c r="B898" s="6"/>
      <c r="C898" s="6"/>
      <c r="D898" s="6"/>
      <c r="E898" s="6"/>
    </row>
    <row r="899" spans="1:5" ht="9.75" customHeight="1">
      <c r="A899" s="2"/>
      <c r="B899" s="6"/>
      <c r="C899" s="6"/>
      <c r="D899" s="6"/>
      <c r="E899" s="6"/>
    </row>
    <row r="900" spans="1:5" ht="9.75" customHeight="1">
      <c r="A900" s="2" t="s">
        <v>117</v>
      </c>
      <c r="B900" s="6"/>
      <c r="C900" s="6"/>
      <c r="D900" s="6"/>
      <c r="E900" s="6"/>
    </row>
    <row r="901" spans="1:5" ht="9.75" customHeight="1">
      <c r="A901" s="2" t="str">
        <f>+A4</f>
        <v>BY DEPARTMENT AND SEMESTER, 2007-2008</v>
      </c>
      <c r="B901" s="6"/>
      <c r="C901" s="6"/>
      <c r="D901" s="6"/>
      <c r="E901" s="6"/>
    </row>
    <row r="902" ht="9.75" customHeight="1"/>
    <row r="903" spans="1:5" ht="9.75" customHeight="1">
      <c r="A903" s="3"/>
      <c r="B903" s="7"/>
      <c r="C903" s="7"/>
      <c r="D903" s="7"/>
      <c r="E903" s="9"/>
    </row>
    <row r="904" spans="1:5" ht="9.75" customHeight="1">
      <c r="A904" s="4" t="s">
        <v>43</v>
      </c>
      <c r="B904" s="8" t="s">
        <v>140</v>
      </c>
      <c r="C904" s="8" t="s">
        <v>60</v>
      </c>
      <c r="D904" s="8" t="s">
        <v>139</v>
      </c>
      <c r="E904" s="10" t="s">
        <v>157</v>
      </c>
    </row>
    <row r="905" ht="9.75" customHeight="1"/>
    <row r="906" spans="1:5" ht="9.75" customHeight="1">
      <c r="A906" s="1" t="s">
        <v>89</v>
      </c>
      <c r="B906" s="5">
        <f aca="true" t="shared" si="64" ref="B906:D910">B78+B492</f>
        <v>639</v>
      </c>
      <c r="C906" s="5">
        <f t="shared" si="64"/>
        <v>0</v>
      </c>
      <c r="D906" s="5">
        <f t="shared" si="64"/>
        <v>0</v>
      </c>
      <c r="E906" s="5">
        <f>SUM(B906:D906)</f>
        <v>639</v>
      </c>
    </row>
    <row r="907" spans="1:5" ht="9.75" customHeight="1">
      <c r="A907" s="1" t="s">
        <v>111</v>
      </c>
      <c r="B907" s="5">
        <f t="shared" si="64"/>
        <v>219</v>
      </c>
      <c r="C907" s="5">
        <f t="shared" si="64"/>
        <v>0</v>
      </c>
      <c r="D907" s="5">
        <f t="shared" si="64"/>
        <v>0</v>
      </c>
      <c r="E907" s="5">
        <f>SUM(B907:D907)</f>
        <v>219</v>
      </c>
    </row>
    <row r="908" spans="1:5" ht="9.75" customHeight="1">
      <c r="A908" s="1" t="s">
        <v>121</v>
      </c>
      <c r="B908" s="5">
        <f t="shared" si="64"/>
        <v>401</v>
      </c>
      <c r="C908" s="5">
        <f t="shared" si="64"/>
        <v>0</v>
      </c>
      <c r="D908" s="5">
        <f t="shared" si="64"/>
        <v>0</v>
      </c>
      <c r="E908" s="5">
        <f>SUM(B908:D908)</f>
        <v>401</v>
      </c>
    </row>
    <row r="909" spans="1:5" ht="9.75" customHeight="1">
      <c r="A909" s="1" t="s">
        <v>132</v>
      </c>
      <c r="B909" s="5">
        <f t="shared" si="64"/>
        <v>48</v>
      </c>
      <c r="C909" s="5">
        <f t="shared" si="64"/>
        <v>0</v>
      </c>
      <c r="D909" s="5">
        <f t="shared" si="64"/>
        <v>0</v>
      </c>
      <c r="E909" s="5">
        <f>SUM(B909:D909)</f>
        <v>48</v>
      </c>
    </row>
    <row r="910" spans="1:5" ht="9.75" customHeight="1">
      <c r="A910" s="1" t="s">
        <v>154</v>
      </c>
      <c r="B910" s="5">
        <f t="shared" si="64"/>
        <v>393</v>
      </c>
      <c r="C910" s="5">
        <f t="shared" si="64"/>
        <v>0</v>
      </c>
      <c r="D910" s="5">
        <f t="shared" si="64"/>
        <v>0</v>
      </c>
      <c r="E910" s="5">
        <f>SUM(B910:D910)</f>
        <v>393</v>
      </c>
    </row>
    <row r="911" spans="1:5" ht="9.75" customHeight="1">
      <c r="A911" s="1" t="s">
        <v>39</v>
      </c>
      <c r="B911" s="5">
        <f>SUM(B894:B910)</f>
        <v>2130</v>
      </c>
      <c r="C911" s="5">
        <f>SUM(C894:C910)</f>
        <v>0</v>
      </c>
      <c r="D911" s="5">
        <f>SUM(D894:D910)</f>
        <v>0</v>
      </c>
      <c r="E911" s="5">
        <f>SUM(E894:E910)</f>
        <v>2130</v>
      </c>
    </row>
    <row r="912" ht="9.75" customHeight="1"/>
    <row r="913" spans="1:5" ht="9.75" customHeight="1">
      <c r="A913" s="1" t="s">
        <v>35</v>
      </c>
      <c r="B913" s="5">
        <f aca="true" t="shared" si="65" ref="B913:D932">B85+B499</f>
        <v>123</v>
      </c>
      <c r="C913" s="5">
        <f t="shared" si="65"/>
        <v>0</v>
      </c>
      <c r="D913" s="5">
        <f t="shared" si="65"/>
        <v>0</v>
      </c>
      <c r="E913" s="5">
        <f aca="true" t="shared" si="66" ref="E913:E933">SUM(B913:D913)</f>
        <v>123</v>
      </c>
    </row>
    <row r="914" spans="1:5" ht="9.75" customHeight="1">
      <c r="A914" s="1" t="s">
        <v>52</v>
      </c>
      <c r="B914" s="5">
        <f t="shared" si="65"/>
        <v>0</v>
      </c>
      <c r="C914" s="5">
        <f t="shared" si="65"/>
        <v>0</v>
      </c>
      <c r="D914" s="5">
        <f t="shared" si="65"/>
        <v>0</v>
      </c>
      <c r="E914" s="5">
        <f t="shared" si="66"/>
        <v>0</v>
      </c>
    </row>
    <row r="915" spans="1:5" ht="9.75" customHeight="1">
      <c r="A915" s="1" t="s">
        <v>53</v>
      </c>
      <c r="B915" s="5">
        <f t="shared" si="65"/>
        <v>98</v>
      </c>
      <c r="C915" s="5">
        <f t="shared" si="65"/>
        <v>0</v>
      </c>
      <c r="D915" s="5">
        <f t="shared" si="65"/>
        <v>0</v>
      </c>
      <c r="E915" s="5">
        <f t="shared" si="66"/>
        <v>98</v>
      </c>
    </row>
    <row r="916" spans="1:5" ht="9.75" customHeight="1">
      <c r="A916" s="1" t="s">
        <v>55</v>
      </c>
      <c r="B916" s="5">
        <f t="shared" si="65"/>
        <v>18</v>
      </c>
      <c r="C916" s="5">
        <f t="shared" si="65"/>
        <v>0</v>
      </c>
      <c r="D916" s="5">
        <f t="shared" si="65"/>
        <v>0</v>
      </c>
      <c r="E916" s="5">
        <f t="shared" si="66"/>
        <v>18</v>
      </c>
    </row>
    <row r="917" spans="1:5" ht="9.75" customHeight="1">
      <c r="A917" s="1" t="s">
        <v>69</v>
      </c>
      <c r="B917" s="5">
        <f t="shared" si="65"/>
        <v>21</v>
      </c>
      <c r="C917" s="5">
        <f t="shared" si="65"/>
        <v>0</v>
      </c>
      <c r="D917" s="5">
        <f t="shared" si="65"/>
        <v>0</v>
      </c>
      <c r="E917" s="5">
        <f t="shared" si="66"/>
        <v>21</v>
      </c>
    </row>
    <row r="918" spans="1:5" ht="9.75" customHeight="1">
      <c r="A918" s="1" t="s">
        <v>70</v>
      </c>
      <c r="B918" s="5">
        <f t="shared" si="65"/>
        <v>0</v>
      </c>
      <c r="C918" s="5">
        <f t="shared" si="65"/>
        <v>0</v>
      </c>
      <c r="D918" s="5">
        <f t="shared" si="65"/>
        <v>0</v>
      </c>
      <c r="E918" s="5">
        <f t="shared" si="66"/>
        <v>0</v>
      </c>
    </row>
    <row r="919" spans="1:5" ht="9.75" customHeight="1">
      <c r="A919" s="1" t="s">
        <v>72</v>
      </c>
      <c r="B919" s="5">
        <f t="shared" si="65"/>
        <v>308</v>
      </c>
      <c r="C919" s="5">
        <f t="shared" si="65"/>
        <v>0</v>
      </c>
      <c r="D919" s="5">
        <f t="shared" si="65"/>
        <v>0</v>
      </c>
      <c r="E919" s="5">
        <f t="shared" si="66"/>
        <v>308</v>
      </c>
    </row>
    <row r="920" spans="1:5" ht="9.75" customHeight="1">
      <c r="A920" s="1" t="s">
        <v>169</v>
      </c>
      <c r="B920" s="5">
        <f t="shared" si="65"/>
        <v>0</v>
      </c>
      <c r="C920" s="5">
        <f t="shared" si="65"/>
        <v>0</v>
      </c>
      <c r="D920" s="5">
        <f t="shared" si="65"/>
        <v>0</v>
      </c>
      <c r="E920" s="5">
        <f t="shared" si="66"/>
        <v>0</v>
      </c>
    </row>
    <row r="921" spans="1:5" ht="9.75" customHeight="1">
      <c r="A921" s="1" t="s">
        <v>94</v>
      </c>
      <c r="B921" s="5">
        <f t="shared" si="65"/>
        <v>0</v>
      </c>
      <c r="C921" s="5">
        <f t="shared" si="65"/>
        <v>0</v>
      </c>
      <c r="D921" s="5">
        <f t="shared" si="65"/>
        <v>0</v>
      </c>
      <c r="E921" s="5">
        <f t="shared" si="66"/>
        <v>0</v>
      </c>
    </row>
    <row r="922" spans="1:5" ht="9.75" customHeight="1">
      <c r="A922" s="1" t="s">
        <v>103</v>
      </c>
      <c r="B922" s="5">
        <f t="shared" si="65"/>
        <v>126</v>
      </c>
      <c r="C922" s="5">
        <f t="shared" si="65"/>
        <v>0</v>
      </c>
      <c r="D922" s="5">
        <f t="shared" si="65"/>
        <v>0</v>
      </c>
      <c r="E922" s="5">
        <f t="shared" si="66"/>
        <v>126</v>
      </c>
    </row>
    <row r="923" spans="1:5" ht="9.75" customHeight="1">
      <c r="A923" s="1" t="s">
        <v>104</v>
      </c>
      <c r="B923" s="5">
        <f t="shared" si="65"/>
        <v>0</v>
      </c>
      <c r="C923" s="5">
        <f t="shared" si="65"/>
        <v>0</v>
      </c>
      <c r="D923" s="5">
        <f t="shared" si="65"/>
        <v>0</v>
      </c>
      <c r="E923" s="5">
        <f t="shared" si="66"/>
        <v>0</v>
      </c>
    </row>
    <row r="924" spans="1:5" ht="9.75" customHeight="1">
      <c r="A924" s="1" t="s">
        <v>105</v>
      </c>
      <c r="B924" s="5">
        <f t="shared" si="65"/>
        <v>0</v>
      </c>
      <c r="C924" s="5">
        <f t="shared" si="65"/>
        <v>0</v>
      </c>
      <c r="D924" s="5">
        <f t="shared" si="65"/>
        <v>0</v>
      </c>
      <c r="E924" s="5">
        <f t="shared" si="66"/>
        <v>0</v>
      </c>
    </row>
    <row r="925" spans="1:5" ht="9.75" customHeight="1">
      <c r="A925" s="1" t="s">
        <v>106</v>
      </c>
      <c r="B925" s="5">
        <f t="shared" si="65"/>
        <v>0</v>
      </c>
      <c r="C925" s="5">
        <f t="shared" si="65"/>
        <v>0</v>
      </c>
      <c r="D925" s="5">
        <f t="shared" si="65"/>
        <v>0</v>
      </c>
      <c r="E925" s="5">
        <f t="shared" si="66"/>
        <v>0</v>
      </c>
    </row>
    <row r="926" spans="1:5" ht="9.75" customHeight="1">
      <c r="A926" s="1" t="s">
        <v>107</v>
      </c>
      <c r="B926" s="5">
        <f t="shared" si="65"/>
        <v>0</v>
      </c>
      <c r="C926" s="5">
        <f t="shared" si="65"/>
        <v>0</v>
      </c>
      <c r="D926" s="5">
        <f t="shared" si="65"/>
        <v>0</v>
      </c>
      <c r="E926" s="5">
        <f t="shared" si="66"/>
        <v>0</v>
      </c>
    </row>
    <row r="927" spans="1:5" ht="9.75" customHeight="1">
      <c r="A927" s="1" t="s">
        <v>108</v>
      </c>
      <c r="B927" s="5">
        <f t="shared" si="65"/>
        <v>0</v>
      </c>
      <c r="C927" s="5">
        <f t="shared" si="65"/>
        <v>0</v>
      </c>
      <c r="D927" s="5">
        <f t="shared" si="65"/>
        <v>0</v>
      </c>
      <c r="E927" s="5">
        <f t="shared" si="66"/>
        <v>0</v>
      </c>
    </row>
    <row r="928" spans="1:5" ht="9.75" customHeight="1">
      <c r="A928" s="1" t="s">
        <v>109</v>
      </c>
      <c r="B928" s="5">
        <f t="shared" si="65"/>
        <v>0</v>
      </c>
      <c r="C928" s="5">
        <f t="shared" si="65"/>
        <v>0</v>
      </c>
      <c r="D928" s="5">
        <f t="shared" si="65"/>
        <v>0</v>
      </c>
      <c r="E928" s="5">
        <f t="shared" si="66"/>
        <v>0</v>
      </c>
    </row>
    <row r="929" spans="1:5" ht="9.75" customHeight="1">
      <c r="A929" s="1" t="s">
        <v>110</v>
      </c>
      <c r="B929" s="5">
        <f t="shared" si="65"/>
        <v>0</v>
      </c>
      <c r="C929" s="5">
        <f t="shared" si="65"/>
        <v>0</v>
      </c>
      <c r="D929" s="5">
        <f t="shared" si="65"/>
        <v>0</v>
      </c>
      <c r="E929" s="5">
        <f t="shared" si="66"/>
        <v>0</v>
      </c>
    </row>
    <row r="930" spans="1:5" ht="9.75" customHeight="1">
      <c r="A930" s="1" t="s">
        <v>130</v>
      </c>
      <c r="B930" s="5">
        <f t="shared" si="65"/>
        <v>72</v>
      </c>
      <c r="C930" s="5">
        <f t="shared" si="65"/>
        <v>0</v>
      </c>
      <c r="D930" s="5">
        <f t="shared" si="65"/>
        <v>0</v>
      </c>
      <c r="E930" s="5">
        <f t="shared" si="66"/>
        <v>72</v>
      </c>
    </row>
    <row r="931" spans="1:5" ht="9.75" customHeight="1">
      <c r="A931" s="1" t="s">
        <v>131</v>
      </c>
      <c r="B931" s="5">
        <f t="shared" si="65"/>
        <v>1762</v>
      </c>
      <c r="C931" s="5">
        <f t="shared" si="65"/>
        <v>0</v>
      </c>
      <c r="D931" s="5">
        <f t="shared" si="65"/>
        <v>0</v>
      </c>
      <c r="E931" s="5">
        <f t="shared" si="66"/>
        <v>1762</v>
      </c>
    </row>
    <row r="932" spans="1:5" ht="9.75" customHeight="1">
      <c r="A932" s="1" t="s">
        <v>133</v>
      </c>
      <c r="B932" s="5">
        <f t="shared" si="65"/>
        <v>177</v>
      </c>
      <c r="C932" s="5">
        <f t="shared" si="65"/>
        <v>0</v>
      </c>
      <c r="D932" s="5">
        <f t="shared" si="65"/>
        <v>0</v>
      </c>
      <c r="E932" s="5">
        <f t="shared" si="66"/>
        <v>177</v>
      </c>
    </row>
    <row r="933" spans="1:5" ht="9.75" customHeight="1">
      <c r="A933" s="1" t="s">
        <v>40</v>
      </c>
      <c r="B933" s="5">
        <f>SUM(B913:B932)</f>
        <v>2705</v>
      </c>
      <c r="C933" s="5">
        <f>SUM(C913:C932)</f>
        <v>0</v>
      </c>
      <c r="D933" s="5">
        <f>SUM(D913:D932)</f>
        <v>0</v>
      </c>
      <c r="E933" s="5">
        <f t="shared" si="66"/>
        <v>2705</v>
      </c>
    </row>
    <row r="934" ht="9.75" customHeight="1"/>
    <row r="935" spans="1:5" ht="9.75" customHeight="1">
      <c r="A935" s="1" t="s">
        <v>29</v>
      </c>
      <c r="B935" s="5">
        <f aca="true" t="shared" si="67" ref="B935:D942">B107+B521</f>
        <v>160</v>
      </c>
      <c r="C935" s="5">
        <f t="shared" si="67"/>
        <v>0</v>
      </c>
      <c r="D935" s="5">
        <f t="shared" si="67"/>
        <v>0</v>
      </c>
      <c r="E935" s="5">
        <f aca="true" t="shared" si="68" ref="E935:E942">SUM(B935:D935)</f>
        <v>160</v>
      </c>
    </row>
    <row r="936" spans="1:5" ht="9.75" customHeight="1">
      <c r="A936" s="1" t="s">
        <v>31</v>
      </c>
      <c r="B936" s="5">
        <f t="shared" si="67"/>
        <v>739</v>
      </c>
      <c r="C936" s="5">
        <f t="shared" si="67"/>
        <v>0</v>
      </c>
      <c r="D936" s="5">
        <f t="shared" si="67"/>
        <v>0</v>
      </c>
      <c r="E936" s="5">
        <f t="shared" si="68"/>
        <v>739</v>
      </c>
    </row>
    <row r="937" spans="1:5" ht="9.75" customHeight="1">
      <c r="A937" s="1" t="s">
        <v>65</v>
      </c>
      <c r="B937" s="5">
        <f t="shared" si="67"/>
        <v>288</v>
      </c>
      <c r="C937" s="5">
        <f t="shared" si="67"/>
        <v>0</v>
      </c>
      <c r="D937" s="5">
        <f t="shared" si="67"/>
        <v>0</v>
      </c>
      <c r="E937" s="5">
        <f t="shared" si="68"/>
        <v>288</v>
      </c>
    </row>
    <row r="938" spans="1:5" ht="9.75" customHeight="1">
      <c r="A938" s="1" t="s">
        <v>91</v>
      </c>
      <c r="B938" s="5">
        <f t="shared" si="67"/>
        <v>3134</v>
      </c>
      <c r="C938" s="5">
        <f t="shared" si="67"/>
        <v>0</v>
      </c>
      <c r="D938" s="5">
        <f t="shared" si="67"/>
        <v>0</v>
      </c>
      <c r="E938" s="5">
        <f t="shared" si="68"/>
        <v>3134</v>
      </c>
    </row>
    <row r="939" spans="1:5" ht="9.75" customHeight="1">
      <c r="A939" s="1" t="s">
        <v>92</v>
      </c>
      <c r="B939" s="5">
        <f t="shared" si="67"/>
        <v>0</v>
      </c>
      <c r="C939" s="5">
        <f t="shared" si="67"/>
        <v>0</v>
      </c>
      <c r="D939" s="5">
        <f t="shared" si="67"/>
        <v>0</v>
      </c>
      <c r="E939" s="5">
        <f t="shared" si="68"/>
        <v>0</v>
      </c>
    </row>
    <row r="940" spans="1:5" ht="9.75" customHeight="1">
      <c r="A940" s="1" t="s">
        <v>95</v>
      </c>
      <c r="B940" s="5">
        <f t="shared" si="67"/>
        <v>333</v>
      </c>
      <c r="C940" s="5">
        <f t="shared" si="67"/>
        <v>0</v>
      </c>
      <c r="D940" s="5">
        <f t="shared" si="67"/>
        <v>0</v>
      </c>
      <c r="E940" s="5">
        <f t="shared" si="68"/>
        <v>333</v>
      </c>
    </row>
    <row r="941" spans="1:5" ht="9.75" customHeight="1">
      <c r="A941" s="1" t="s">
        <v>122</v>
      </c>
      <c r="B941" s="5">
        <f t="shared" si="67"/>
        <v>240</v>
      </c>
      <c r="C941" s="5">
        <f t="shared" si="67"/>
        <v>0</v>
      </c>
      <c r="D941" s="5">
        <f t="shared" si="67"/>
        <v>0</v>
      </c>
      <c r="E941" s="5">
        <f t="shared" si="68"/>
        <v>240</v>
      </c>
    </row>
    <row r="942" spans="1:5" ht="9.75" customHeight="1">
      <c r="A942" s="1" t="s">
        <v>162</v>
      </c>
      <c r="B942" s="5">
        <f t="shared" si="67"/>
        <v>483</v>
      </c>
      <c r="C942" s="5">
        <f t="shared" si="67"/>
        <v>0</v>
      </c>
      <c r="D942" s="5">
        <f t="shared" si="67"/>
        <v>0</v>
      </c>
      <c r="E942" s="5">
        <f t="shared" si="68"/>
        <v>483</v>
      </c>
    </row>
    <row r="943" spans="1:5" ht="9.75" customHeight="1">
      <c r="A943" s="1" t="s">
        <v>41</v>
      </c>
      <c r="B943" s="5">
        <f>SUM(B935:B942)</f>
        <v>5377</v>
      </c>
      <c r="C943" s="5">
        <f>SUM(C935:C942)</f>
        <v>0</v>
      </c>
      <c r="D943" s="5">
        <f>SUM(D935:D942)</f>
        <v>0</v>
      </c>
      <c r="E943" s="5">
        <f>SUM(E935:E942)</f>
        <v>5377</v>
      </c>
    </row>
    <row r="944" ht="9.75" customHeight="1"/>
    <row r="945" spans="1:5" ht="9.75" customHeight="1">
      <c r="A945" s="1" t="s">
        <v>20</v>
      </c>
      <c r="B945" s="5">
        <f aca="true" t="shared" si="69" ref="B945:D959">B117+B531</f>
        <v>0</v>
      </c>
      <c r="C945" s="5">
        <f t="shared" si="69"/>
        <v>0</v>
      </c>
      <c r="D945" s="5">
        <f t="shared" si="69"/>
        <v>0</v>
      </c>
      <c r="E945" s="5">
        <f aca="true" t="shared" si="70" ref="E945:E959">SUM(B945:D945)</f>
        <v>0</v>
      </c>
    </row>
    <row r="946" spans="1:5" ht="9.75" customHeight="1">
      <c r="A946" s="1" t="s">
        <v>22</v>
      </c>
      <c r="B946" s="5">
        <f t="shared" si="69"/>
        <v>273</v>
      </c>
      <c r="C946" s="5">
        <f t="shared" si="69"/>
        <v>0</v>
      </c>
      <c r="D946" s="5">
        <f t="shared" si="69"/>
        <v>0</v>
      </c>
      <c r="E946" s="5">
        <f t="shared" si="70"/>
        <v>273</v>
      </c>
    </row>
    <row r="947" spans="1:5" ht="9.75" customHeight="1">
      <c r="A947" s="1" t="s">
        <v>50</v>
      </c>
      <c r="B947" s="5">
        <f t="shared" si="69"/>
        <v>477</v>
      </c>
      <c r="C947" s="5">
        <f t="shared" si="69"/>
        <v>0</v>
      </c>
      <c r="D947" s="5">
        <f t="shared" si="69"/>
        <v>0</v>
      </c>
      <c r="E947" s="5">
        <f t="shared" si="70"/>
        <v>477</v>
      </c>
    </row>
    <row r="948" spans="1:5" ht="9.75" customHeight="1">
      <c r="A948" s="1" t="s">
        <v>64</v>
      </c>
      <c r="B948" s="5">
        <f t="shared" si="69"/>
        <v>213</v>
      </c>
      <c r="C948" s="5">
        <f t="shared" si="69"/>
        <v>0</v>
      </c>
      <c r="D948" s="5">
        <f t="shared" si="69"/>
        <v>0</v>
      </c>
      <c r="E948" s="5">
        <f t="shared" si="70"/>
        <v>213</v>
      </c>
    </row>
    <row r="949" spans="1:5" ht="9.75" customHeight="1">
      <c r="A949" s="1" t="s">
        <v>67</v>
      </c>
      <c r="B949" s="5">
        <f t="shared" si="69"/>
        <v>187</v>
      </c>
      <c r="C949" s="5">
        <f t="shared" si="69"/>
        <v>0</v>
      </c>
      <c r="D949" s="5">
        <f t="shared" si="69"/>
        <v>0</v>
      </c>
      <c r="E949" s="5">
        <f t="shared" si="70"/>
        <v>187</v>
      </c>
    </row>
    <row r="950" spans="1:5" ht="9.75" customHeight="1">
      <c r="A950" s="1" t="s">
        <v>75</v>
      </c>
      <c r="B950" s="5">
        <f t="shared" si="69"/>
        <v>639</v>
      </c>
      <c r="C950" s="5">
        <f t="shared" si="69"/>
        <v>0</v>
      </c>
      <c r="D950" s="5">
        <f t="shared" si="69"/>
        <v>0</v>
      </c>
      <c r="E950" s="5">
        <f t="shared" si="70"/>
        <v>639</v>
      </c>
    </row>
    <row r="951" spans="1:5" ht="9.75" customHeight="1">
      <c r="A951" s="1" t="s">
        <v>88</v>
      </c>
      <c r="B951" s="5">
        <f t="shared" si="69"/>
        <v>153</v>
      </c>
      <c r="C951" s="5">
        <f t="shared" si="69"/>
        <v>0</v>
      </c>
      <c r="D951" s="5">
        <f t="shared" si="69"/>
        <v>0</v>
      </c>
      <c r="E951" s="5">
        <f t="shared" si="70"/>
        <v>153</v>
      </c>
    </row>
    <row r="952" spans="1:5" ht="9.75" customHeight="1">
      <c r="A952" s="1" t="s">
        <v>96</v>
      </c>
      <c r="B952" s="5">
        <f t="shared" si="69"/>
        <v>7</v>
      </c>
      <c r="C952" s="5">
        <f t="shared" si="69"/>
        <v>0</v>
      </c>
      <c r="D952" s="5">
        <f t="shared" si="69"/>
        <v>0</v>
      </c>
      <c r="E952" s="5">
        <f t="shared" si="70"/>
        <v>7</v>
      </c>
    </row>
    <row r="953" spans="1:5" ht="9.75" customHeight="1">
      <c r="A953" s="1" t="s">
        <v>102</v>
      </c>
      <c r="B953" s="5">
        <f t="shared" si="69"/>
        <v>0</v>
      </c>
      <c r="C953" s="5">
        <f t="shared" si="69"/>
        <v>0</v>
      </c>
      <c r="D953" s="5">
        <f t="shared" si="69"/>
        <v>0</v>
      </c>
      <c r="E953" s="5">
        <f t="shared" si="70"/>
        <v>0</v>
      </c>
    </row>
    <row r="954" spans="1:5" ht="9.75" customHeight="1">
      <c r="A954" s="1" t="s">
        <v>120</v>
      </c>
      <c r="B954" s="5">
        <f t="shared" si="69"/>
        <v>57</v>
      </c>
      <c r="C954" s="5">
        <f t="shared" si="69"/>
        <v>0</v>
      </c>
      <c r="D954" s="5">
        <f t="shared" si="69"/>
        <v>0</v>
      </c>
      <c r="E954" s="5">
        <f t="shared" si="70"/>
        <v>57</v>
      </c>
    </row>
    <row r="955" spans="1:5" ht="9.75" customHeight="1">
      <c r="A955" s="1" t="s">
        <v>123</v>
      </c>
      <c r="B955" s="5">
        <f t="shared" si="69"/>
        <v>738</v>
      </c>
      <c r="C955" s="5">
        <f t="shared" si="69"/>
        <v>0</v>
      </c>
      <c r="D955" s="5">
        <f t="shared" si="69"/>
        <v>0</v>
      </c>
      <c r="E955" s="5">
        <f t="shared" si="70"/>
        <v>738</v>
      </c>
    </row>
    <row r="956" spans="1:5" ht="9.75" customHeight="1">
      <c r="A956" s="1" t="s">
        <v>126</v>
      </c>
      <c r="B956" s="5">
        <f t="shared" si="69"/>
        <v>578</v>
      </c>
      <c r="C956" s="5">
        <f t="shared" si="69"/>
        <v>0</v>
      </c>
      <c r="D956" s="5">
        <f t="shared" si="69"/>
        <v>0</v>
      </c>
      <c r="E956" s="5">
        <f t="shared" si="70"/>
        <v>578</v>
      </c>
    </row>
    <row r="957" spans="1:5" ht="9.75" customHeight="1">
      <c r="A957" s="1" t="s">
        <v>136</v>
      </c>
      <c r="B957" s="5">
        <f t="shared" si="69"/>
        <v>294</v>
      </c>
      <c r="C957" s="5">
        <f t="shared" si="69"/>
        <v>0</v>
      </c>
      <c r="D957" s="5">
        <f t="shared" si="69"/>
        <v>0</v>
      </c>
      <c r="E957" s="5">
        <f t="shared" si="70"/>
        <v>294</v>
      </c>
    </row>
    <row r="958" spans="1:5" ht="9.75" customHeight="1">
      <c r="A958" s="1" t="s">
        <v>137</v>
      </c>
      <c r="B958" s="5">
        <f t="shared" si="69"/>
        <v>279</v>
      </c>
      <c r="C958" s="5">
        <f t="shared" si="69"/>
        <v>0</v>
      </c>
      <c r="D958" s="5">
        <f t="shared" si="69"/>
        <v>0</v>
      </c>
      <c r="E958" s="5">
        <f t="shared" si="70"/>
        <v>279</v>
      </c>
    </row>
    <row r="959" spans="1:5" ht="9.75" customHeight="1">
      <c r="A959" s="1" t="s">
        <v>161</v>
      </c>
      <c r="B959" s="5">
        <f t="shared" si="69"/>
        <v>22</v>
      </c>
      <c r="C959" s="5">
        <f t="shared" si="69"/>
        <v>0</v>
      </c>
      <c r="D959" s="5">
        <f t="shared" si="69"/>
        <v>0</v>
      </c>
      <c r="E959" s="5">
        <f t="shared" si="70"/>
        <v>22</v>
      </c>
    </row>
    <row r="960" spans="1:5" ht="9.75" customHeight="1">
      <c r="A960" s="1" t="s">
        <v>42</v>
      </c>
      <c r="B960" s="5">
        <f>SUM(B945:B959)</f>
        <v>3917</v>
      </c>
      <c r="C960" s="5">
        <f>SUM(C945:C959)</f>
        <v>0</v>
      </c>
      <c r="D960" s="5">
        <f>SUM(D945:D959)</f>
        <v>0</v>
      </c>
      <c r="E960" s="5">
        <f>SUM(E945:E959)</f>
        <v>3917</v>
      </c>
    </row>
    <row r="961" ht="9.75" customHeight="1"/>
    <row r="962" spans="1:5" ht="9.75" customHeight="1">
      <c r="A962" s="1" t="s">
        <v>76</v>
      </c>
      <c r="B962" s="5">
        <f aca="true" t="shared" si="71" ref="B962:D963">B134+B548</f>
        <v>0</v>
      </c>
      <c r="C962" s="5">
        <f t="shared" si="71"/>
        <v>0</v>
      </c>
      <c r="D962" s="5">
        <f t="shared" si="71"/>
        <v>0</v>
      </c>
      <c r="E962" s="5">
        <f>SUM(B962:D962)</f>
        <v>0</v>
      </c>
    </row>
    <row r="963" spans="1:5" ht="9.75" customHeight="1">
      <c r="A963" s="1" t="s">
        <v>82</v>
      </c>
      <c r="B963" s="5">
        <f t="shared" si="71"/>
        <v>26</v>
      </c>
      <c r="C963" s="5">
        <f t="shared" si="71"/>
        <v>0</v>
      </c>
      <c r="D963" s="5">
        <f t="shared" si="71"/>
        <v>0</v>
      </c>
      <c r="E963" s="5">
        <f>SUM(B963:D963)</f>
        <v>26</v>
      </c>
    </row>
    <row r="964" spans="1:5" ht="9.75" customHeight="1">
      <c r="A964" s="1" t="s">
        <v>119</v>
      </c>
      <c r="B964" s="5">
        <f>SUM(B962:B963)</f>
        <v>26</v>
      </c>
      <c r="C964" s="5">
        <f>SUM(C962:C963)</f>
        <v>0</v>
      </c>
      <c r="D964" s="5">
        <f>SUM(D962:D963)</f>
        <v>0</v>
      </c>
      <c r="E964" s="5">
        <f>SUM(E962:E963)</f>
        <v>26</v>
      </c>
    </row>
    <row r="965" ht="9.75" customHeight="1"/>
    <row r="966" spans="1:5" ht="9.75" customHeight="1">
      <c r="A966" s="1" t="s">
        <v>158</v>
      </c>
      <c r="B966" s="5">
        <f>B964+B960+B943+B933+B911+B892+B879+B849</f>
        <v>23204.5</v>
      </c>
      <c r="C966" s="5">
        <f>C964+C960+C943+C933+C911+C892+C879+C849</f>
        <v>0</v>
      </c>
      <c r="D966" s="5">
        <f>D964+D960+D943+D933+D911+D892+D879+D849</f>
        <v>0</v>
      </c>
      <c r="E966" s="5">
        <f>E964+E960+E943+E933+E911+E892+E879+E849</f>
        <v>23204.5</v>
      </c>
    </row>
    <row r="967" spans="1:5" ht="9.75" customHeight="1">
      <c r="A967" s="2" t="s">
        <v>152</v>
      </c>
      <c r="B967" s="6"/>
      <c r="C967" s="6"/>
      <c r="D967" s="6"/>
      <c r="E967" s="6"/>
    </row>
    <row r="968" spans="1:5" ht="9.75" customHeight="1">
      <c r="A968" s="2"/>
      <c r="B968" s="6"/>
      <c r="C968" s="6"/>
      <c r="D968" s="6"/>
      <c r="E968" s="6"/>
    </row>
    <row r="969" spans="1:5" ht="9.75" customHeight="1">
      <c r="A969" s="2" t="s">
        <v>112</v>
      </c>
      <c r="B969" s="6"/>
      <c r="C969" s="6"/>
      <c r="D969" s="6"/>
      <c r="E969" s="6"/>
    </row>
    <row r="970" spans="1:5" ht="9.75" customHeight="1">
      <c r="A970" s="2" t="str">
        <f>+A4</f>
        <v>BY DEPARTMENT AND SEMESTER, 2007-2008</v>
      </c>
      <c r="B970" s="6"/>
      <c r="C970" s="6"/>
      <c r="D970" s="6"/>
      <c r="E970" s="6"/>
    </row>
    <row r="971" ht="9.75" customHeight="1"/>
    <row r="972" spans="1:5" ht="9.75" customHeight="1">
      <c r="A972" s="3"/>
      <c r="B972" s="7"/>
      <c r="C972" s="7"/>
      <c r="D972" s="7"/>
      <c r="E972" s="9"/>
    </row>
    <row r="973" spans="1:5" ht="9.75" customHeight="1">
      <c r="A973" s="4" t="s">
        <v>43</v>
      </c>
      <c r="B973" s="8" t="s">
        <v>140</v>
      </c>
      <c r="C973" s="8" t="s">
        <v>60</v>
      </c>
      <c r="D973" s="8" t="s">
        <v>139</v>
      </c>
      <c r="E973" s="10" t="s">
        <v>157</v>
      </c>
    </row>
    <row r="974" ht="9.75" customHeight="1"/>
    <row r="975" spans="1:5" ht="9.75" customHeight="1">
      <c r="A975" s="1" t="s">
        <v>27</v>
      </c>
      <c r="B975" s="5">
        <f aca="true" t="shared" si="72" ref="B975:D986">B147+B561</f>
        <v>4</v>
      </c>
      <c r="C975" s="5">
        <f t="shared" si="72"/>
        <v>0</v>
      </c>
      <c r="D975" s="5">
        <f t="shared" si="72"/>
        <v>0</v>
      </c>
      <c r="E975" s="5">
        <f aca="true" t="shared" si="73" ref="E975:E986">SUM(B975:D975)</f>
        <v>4</v>
      </c>
    </row>
    <row r="976" spans="1:5" ht="9.75" customHeight="1">
      <c r="A976" s="1" t="s">
        <v>28</v>
      </c>
      <c r="B976" s="5">
        <f t="shared" si="72"/>
        <v>0</v>
      </c>
      <c r="C976" s="5">
        <f t="shared" si="72"/>
        <v>0</v>
      </c>
      <c r="D976" s="5">
        <f t="shared" si="72"/>
        <v>0</v>
      </c>
      <c r="E976" s="5">
        <f t="shared" si="73"/>
        <v>0</v>
      </c>
    </row>
    <row r="977" spans="1:5" ht="9.75" customHeight="1">
      <c r="A977" s="1" t="s">
        <v>46</v>
      </c>
      <c r="B977" s="5">
        <f t="shared" si="72"/>
        <v>0</v>
      </c>
      <c r="C977" s="5">
        <f t="shared" si="72"/>
        <v>0</v>
      </c>
      <c r="D977" s="5">
        <f t="shared" si="72"/>
        <v>0</v>
      </c>
      <c r="E977" s="5">
        <f t="shared" si="73"/>
        <v>0</v>
      </c>
    </row>
    <row r="978" spans="1:5" ht="9.75" customHeight="1">
      <c r="A978" s="1" t="s">
        <v>47</v>
      </c>
      <c r="B978" s="5">
        <f t="shared" si="72"/>
        <v>0</v>
      </c>
      <c r="C978" s="5">
        <f t="shared" si="72"/>
        <v>0</v>
      </c>
      <c r="D978" s="5">
        <f t="shared" si="72"/>
        <v>0</v>
      </c>
      <c r="E978" s="5">
        <f t="shared" si="73"/>
        <v>0</v>
      </c>
    </row>
    <row r="979" spans="1:5" ht="9.75" customHeight="1">
      <c r="A979" s="1" t="s">
        <v>48</v>
      </c>
      <c r="B979" s="5">
        <f t="shared" si="72"/>
        <v>835</v>
      </c>
      <c r="C979" s="5">
        <f t="shared" si="72"/>
        <v>0</v>
      </c>
      <c r="D979" s="5">
        <f t="shared" si="72"/>
        <v>0</v>
      </c>
      <c r="E979" s="5">
        <f t="shared" si="73"/>
        <v>835</v>
      </c>
    </row>
    <row r="980" spans="1:5" ht="9.75" customHeight="1">
      <c r="A980" s="1" t="s">
        <v>49</v>
      </c>
      <c r="B980" s="5">
        <f t="shared" si="72"/>
        <v>243</v>
      </c>
      <c r="C980" s="5">
        <f t="shared" si="72"/>
        <v>0</v>
      </c>
      <c r="D980" s="5">
        <f t="shared" si="72"/>
        <v>0</v>
      </c>
      <c r="E980" s="5">
        <f t="shared" si="73"/>
        <v>243</v>
      </c>
    </row>
    <row r="981" spans="1:5" ht="9.75" customHeight="1">
      <c r="A981" s="1" t="s">
        <v>78</v>
      </c>
      <c r="B981" s="5">
        <f t="shared" si="72"/>
        <v>27</v>
      </c>
      <c r="C981" s="5">
        <f t="shared" si="72"/>
        <v>0</v>
      </c>
      <c r="D981" s="5">
        <f t="shared" si="72"/>
        <v>0</v>
      </c>
      <c r="E981" s="5">
        <f t="shared" si="73"/>
        <v>27</v>
      </c>
    </row>
    <row r="982" spans="1:5" ht="9.75" customHeight="1">
      <c r="A982" s="1" t="s">
        <v>85</v>
      </c>
      <c r="B982" s="5">
        <f t="shared" si="72"/>
        <v>146</v>
      </c>
      <c r="C982" s="5">
        <f t="shared" si="72"/>
        <v>0</v>
      </c>
      <c r="D982" s="5">
        <f t="shared" si="72"/>
        <v>0</v>
      </c>
      <c r="E982" s="5">
        <f t="shared" si="73"/>
        <v>146</v>
      </c>
    </row>
    <row r="983" spans="1:5" ht="9.75" customHeight="1">
      <c r="A983" s="1" t="s">
        <v>93</v>
      </c>
      <c r="B983" s="5">
        <f t="shared" si="72"/>
        <v>0</v>
      </c>
      <c r="C983" s="5">
        <f t="shared" si="72"/>
        <v>0</v>
      </c>
      <c r="D983" s="5">
        <f t="shared" si="72"/>
        <v>0</v>
      </c>
      <c r="E983" s="5">
        <f t="shared" si="73"/>
        <v>0</v>
      </c>
    </row>
    <row r="984" spans="1:5" ht="9.75" customHeight="1">
      <c r="A984" s="1" t="s">
        <v>125</v>
      </c>
      <c r="B984" s="5">
        <f t="shared" si="72"/>
        <v>0</v>
      </c>
      <c r="C984" s="5">
        <f t="shared" si="72"/>
        <v>0</v>
      </c>
      <c r="D984" s="5">
        <f t="shared" si="72"/>
        <v>0</v>
      </c>
      <c r="E984" s="5">
        <f t="shared" si="73"/>
        <v>0</v>
      </c>
    </row>
    <row r="985" spans="1:5" ht="9.75" customHeight="1">
      <c r="A985" s="1" t="s">
        <v>135</v>
      </c>
      <c r="B985" s="5">
        <f t="shared" si="72"/>
        <v>1954</v>
      </c>
      <c r="C985" s="5">
        <f t="shared" si="72"/>
        <v>0</v>
      </c>
      <c r="D985" s="5">
        <f t="shared" si="72"/>
        <v>0</v>
      </c>
      <c r="E985" s="5">
        <f t="shared" si="73"/>
        <v>1954</v>
      </c>
    </row>
    <row r="986" spans="1:5" ht="9.75" customHeight="1">
      <c r="A986" s="1" t="s">
        <v>155</v>
      </c>
      <c r="B986" s="5">
        <f t="shared" si="72"/>
        <v>119.5</v>
      </c>
      <c r="C986" s="5">
        <f t="shared" si="72"/>
        <v>0</v>
      </c>
      <c r="D986" s="5">
        <f t="shared" si="72"/>
        <v>0</v>
      </c>
      <c r="E986" s="5">
        <f t="shared" si="73"/>
        <v>119.5</v>
      </c>
    </row>
    <row r="987" spans="1:5" ht="9.75" customHeight="1">
      <c r="A987" s="1" t="s">
        <v>36</v>
      </c>
      <c r="B987" s="5">
        <f>SUM(B975:B986)</f>
        <v>3328.5</v>
      </c>
      <c r="C987" s="5">
        <f>SUM(C975:C986)</f>
        <v>0</v>
      </c>
      <c r="D987" s="5">
        <f>SUM(D975:D986)</f>
        <v>0</v>
      </c>
      <c r="E987" s="5">
        <f>SUM(E975:E986)</f>
        <v>3328.5</v>
      </c>
    </row>
    <row r="988" ht="9.75" customHeight="1"/>
    <row r="989" spans="1:5" ht="9.75" customHeight="1">
      <c r="A989" s="1" t="s">
        <v>21</v>
      </c>
      <c r="B989" s="5">
        <f aca="true" t="shared" si="74" ref="B989:D1016">B161+B575</f>
        <v>0</v>
      </c>
      <c r="C989" s="5">
        <f t="shared" si="74"/>
        <v>0</v>
      </c>
      <c r="D989" s="5">
        <f t="shared" si="74"/>
        <v>0</v>
      </c>
      <c r="E989" s="5">
        <f aca="true" t="shared" si="75" ref="E989:E1016">SUM(B989:D989)</f>
        <v>0</v>
      </c>
    </row>
    <row r="990" spans="1:5" ht="9.75" customHeight="1">
      <c r="A990" s="1" t="s">
        <v>23</v>
      </c>
      <c r="B990" s="5">
        <f t="shared" si="74"/>
        <v>0</v>
      </c>
      <c r="C990" s="5">
        <f t="shared" si="74"/>
        <v>0</v>
      </c>
      <c r="D990" s="5">
        <f t="shared" si="74"/>
        <v>0</v>
      </c>
      <c r="E990" s="5">
        <f t="shared" si="75"/>
        <v>0</v>
      </c>
    </row>
    <row r="991" spans="1:5" ht="9.75" customHeight="1">
      <c r="A991" s="1" t="s">
        <v>33</v>
      </c>
      <c r="B991" s="5">
        <f t="shared" si="74"/>
        <v>0</v>
      </c>
      <c r="C991" s="5">
        <f t="shared" si="74"/>
        <v>0</v>
      </c>
      <c r="D991" s="5">
        <f t="shared" si="74"/>
        <v>0</v>
      </c>
      <c r="E991" s="5">
        <f t="shared" si="75"/>
        <v>0</v>
      </c>
    </row>
    <row r="992" spans="1:5" ht="9.75" customHeight="1">
      <c r="A992" s="1" t="s">
        <v>34</v>
      </c>
      <c r="B992" s="5">
        <f t="shared" si="74"/>
        <v>0</v>
      </c>
      <c r="C992" s="5">
        <f t="shared" si="74"/>
        <v>0</v>
      </c>
      <c r="D992" s="5">
        <f t="shared" si="74"/>
        <v>0</v>
      </c>
      <c r="E992" s="5">
        <f t="shared" si="75"/>
        <v>0</v>
      </c>
    </row>
    <row r="993" spans="1:5" ht="9.75" customHeight="1">
      <c r="A993" s="1" t="s">
        <v>44</v>
      </c>
      <c r="B993" s="5">
        <f t="shared" si="74"/>
        <v>424</v>
      </c>
      <c r="C993" s="5">
        <f t="shared" si="74"/>
        <v>0</v>
      </c>
      <c r="D993" s="5">
        <f t="shared" si="74"/>
        <v>0</v>
      </c>
      <c r="E993" s="5">
        <f t="shared" si="75"/>
        <v>424</v>
      </c>
    </row>
    <row r="994" spans="1:5" ht="9.75" customHeight="1">
      <c r="A994" s="1" t="s">
        <v>45</v>
      </c>
      <c r="B994" s="5">
        <f t="shared" si="74"/>
        <v>0</v>
      </c>
      <c r="C994" s="5">
        <f t="shared" si="74"/>
        <v>0</v>
      </c>
      <c r="D994" s="5">
        <f t="shared" si="74"/>
        <v>0</v>
      </c>
      <c r="E994" s="5">
        <f t="shared" si="75"/>
        <v>0</v>
      </c>
    </row>
    <row r="995" spans="1:5" ht="9.75" customHeight="1">
      <c r="A995" s="1" t="s">
        <v>51</v>
      </c>
      <c r="B995" s="5">
        <f t="shared" si="74"/>
        <v>0</v>
      </c>
      <c r="C995" s="5">
        <f t="shared" si="74"/>
        <v>0</v>
      </c>
      <c r="D995" s="5">
        <f t="shared" si="74"/>
        <v>0</v>
      </c>
      <c r="E995" s="5">
        <f t="shared" si="75"/>
        <v>0</v>
      </c>
    </row>
    <row r="996" spans="1:5" ht="9.75" customHeight="1">
      <c r="A996" s="1" t="s">
        <v>58</v>
      </c>
      <c r="B996" s="5">
        <f t="shared" si="74"/>
        <v>1782</v>
      </c>
      <c r="C996" s="5">
        <f t="shared" si="74"/>
        <v>0</v>
      </c>
      <c r="D996" s="5">
        <f t="shared" si="74"/>
        <v>0</v>
      </c>
      <c r="E996" s="5">
        <f t="shared" si="75"/>
        <v>1782</v>
      </c>
    </row>
    <row r="997" spans="1:5" ht="9.75" customHeight="1">
      <c r="A997" s="1" t="s">
        <v>59</v>
      </c>
      <c r="B997" s="5">
        <f t="shared" si="74"/>
        <v>0</v>
      </c>
      <c r="C997" s="5">
        <f t="shared" si="74"/>
        <v>0</v>
      </c>
      <c r="D997" s="5">
        <f t="shared" si="74"/>
        <v>0</v>
      </c>
      <c r="E997" s="5">
        <f t="shared" si="75"/>
        <v>0</v>
      </c>
    </row>
    <row r="998" spans="1:5" ht="9.75" customHeight="1">
      <c r="A998" s="1" t="s">
        <v>56</v>
      </c>
      <c r="B998" s="5">
        <f t="shared" si="74"/>
        <v>0</v>
      </c>
      <c r="C998" s="5">
        <f t="shared" si="74"/>
        <v>0</v>
      </c>
      <c r="D998" s="5">
        <f t="shared" si="74"/>
        <v>0</v>
      </c>
      <c r="E998" s="5">
        <f t="shared" si="75"/>
        <v>0</v>
      </c>
    </row>
    <row r="999" spans="1:5" ht="9.75" customHeight="1">
      <c r="A999" s="1" t="s">
        <v>57</v>
      </c>
      <c r="B999" s="5">
        <f t="shared" si="74"/>
        <v>0</v>
      </c>
      <c r="C999" s="5">
        <f t="shared" si="74"/>
        <v>0</v>
      </c>
      <c r="D999" s="5">
        <f t="shared" si="74"/>
        <v>0</v>
      </c>
      <c r="E999" s="5">
        <f t="shared" si="75"/>
        <v>0</v>
      </c>
    </row>
    <row r="1000" spans="1:5" ht="9.75" customHeight="1">
      <c r="A1000" s="1" t="s">
        <v>167</v>
      </c>
      <c r="B1000" s="5">
        <f t="shared" si="74"/>
        <v>181</v>
      </c>
      <c r="C1000" s="5">
        <f t="shared" si="74"/>
        <v>0</v>
      </c>
      <c r="D1000" s="5">
        <f t="shared" si="74"/>
        <v>0</v>
      </c>
      <c r="E1000" s="5">
        <f t="shared" si="75"/>
        <v>181</v>
      </c>
    </row>
    <row r="1001" spans="1:5" ht="9.75" customHeight="1">
      <c r="A1001" s="1" t="s">
        <v>62</v>
      </c>
      <c r="B1001" s="5">
        <f t="shared" si="74"/>
        <v>178</v>
      </c>
      <c r="C1001" s="5">
        <f t="shared" si="74"/>
        <v>0</v>
      </c>
      <c r="D1001" s="5">
        <f t="shared" si="74"/>
        <v>0</v>
      </c>
      <c r="E1001" s="5">
        <f t="shared" si="75"/>
        <v>178</v>
      </c>
    </row>
    <row r="1002" spans="1:5" ht="9.75" customHeight="1">
      <c r="A1002" s="1" t="s">
        <v>63</v>
      </c>
      <c r="B1002" s="5">
        <f t="shared" si="74"/>
        <v>0</v>
      </c>
      <c r="C1002" s="5">
        <f t="shared" si="74"/>
        <v>0</v>
      </c>
      <c r="D1002" s="5">
        <f t="shared" si="74"/>
        <v>0</v>
      </c>
      <c r="E1002" s="5">
        <f t="shared" si="75"/>
        <v>0</v>
      </c>
    </row>
    <row r="1003" spans="1:5" ht="9.75" customHeight="1">
      <c r="A1003" s="1" t="s">
        <v>66</v>
      </c>
      <c r="B1003" s="5">
        <f t="shared" si="74"/>
        <v>0</v>
      </c>
      <c r="C1003" s="5">
        <f t="shared" si="74"/>
        <v>0</v>
      </c>
      <c r="D1003" s="5">
        <f t="shared" si="74"/>
        <v>0</v>
      </c>
      <c r="E1003" s="5">
        <f t="shared" si="75"/>
        <v>0</v>
      </c>
    </row>
    <row r="1004" spans="1:5" ht="9.75" customHeight="1">
      <c r="A1004" s="1" t="s">
        <v>68</v>
      </c>
      <c r="B1004" s="5">
        <f t="shared" si="74"/>
        <v>0</v>
      </c>
      <c r="C1004" s="5">
        <f t="shared" si="74"/>
        <v>0</v>
      </c>
      <c r="D1004" s="5">
        <f t="shared" si="74"/>
        <v>0</v>
      </c>
      <c r="E1004" s="5">
        <f t="shared" si="75"/>
        <v>0</v>
      </c>
    </row>
    <row r="1005" spans="1:5" ht="9.75" customHeight="1">
      <c r="A1005" s="1" t="s">
        <v>73</v>
      </c>
      <c r="B1005" s="5">
        <f t="shared" si="74"/>
        <v>0</v>
      </c>
      <c r="C1005" s="5">
        <f t="shared" si="74"/>
        <v>0</v>
      </c>
      <c r="D1005" s="5">
        <f t="shared" si="74"/>
        <v>0</v>
      </c>
      <c r="E1005" s="5">
        <f t="shared" si="75"/>
        <v>0</v>
      </c>
    </row>
    <row r="1006" spans="1:5" ht="9.75" customHeight="1">
      <c r="A1006" s="1" t="s">
        <v>74</v>
      </c>
      <c r="B1006" s="5">
        <f t="shared" si="74"/>
        <v>0</v>
      </c>
      <c r="C1006" s="5">
        <f t="shared" si="74"/>
        <v>0</v>
      </c>
      <c r="D1006" s="5">
        <f t="shared" si="74"/>
        <v>0</v>
      </c>
      <c r="E1006" s="5">
        <f t="shared" si="75"/>
        <v>0</v>
      </c>
    </row>
    <row r="1007" spans="1:5" ht="9.75" customHeight="1">
      <c r="A1007" s="1" t="s">
        <v>79</v>
      </c>
      <c r="B1007" s="5">
        <f t="shared" si="74"/>
        <v>0</v>
      </c>
      <c r="C1007" s="5">
        <f t="shared" si="74"/>
        <v>0</v>
      </c>
      <c r="D1007" s="5">
        <f t="shared" si="74"/>
        <v>0</v>
      </c>
      <c r="E1007" s="5">
        <f t="shared" si="75"/>
        <v>0</v>
      </c>
    </row>
    <row r="1008" spans="1:5" ht="9.75" customHeight="1">
      <c r="A1008" s="1" t="s">
        <v>80</v>
      </c>
      <c r="B1008" s="5">
        <f t="shared" si="74"/>
        <v>0</v>
      </c>
      <c r="C1008" s="5">
        <f t="shared" si="74"/>
        <v>0</v>
      </c>
      <c r="D1008" s="5">
        <f t="shared" si="74"/>
        <v>0</v>
      </c>
      <c r="E1008" s="5">
        <f t="shared" si="75"/>
        <v>0</v>
      </c>
    </row>
    <row r="1009" spans="1:5" ht="9.75" customHeight="1">
      <c r="A1009" s="1" t="s">
        <v>81</v>
      </c>
      <c r="B1009" s="5">
        <f t="shared" si="74"/>
        <v>0</v>
      </c>
      <c r="C1009" s="5">
        <f t="shared" si="74"/>
        <v>0</v>
      </c>
      <c r="D1009" s="5">
        <f t="shared" si="74"/>
        <v>0</v>
      </c>
      <c r="E1009" s="5">
        <f t="shared" si="75"/>
        <v>0</v>
      </c>
    </row>
    <row r="1010" spans="1:5" ht="9.75" customHeight="1">
      <c r="A1010" s="1" t="s">
        <v>101</v>
      </c>
      <c r="B1010" s="5">
        <f t="shared" si="74"/>
        <v>270</v>
      </c>
      <c r="C1010" s="5">
        <f t="shared" si="74"/>
        <v>0</v>
      </c>
      <c r="D1010" s="5">
        <f t="shared" si="74"/>
        <v>0</v>
      </c>
      <c r="E1010" s="5">
        <f t="shared" si="75"/>
        <v>270</v>
      </c>
    </row>
    <row r="1011" spans="1:5" ht="9.75" customHeight="1">
      <c r="A1011" s="1" t="s">
        <v>124</v>
      </c>
      <c r="B1011" s="5">
        <f t="shared" si="74"/>
        <v>0</v>
      </c>
      <c r="C1011" s="5">
        <f t="shared" si="74"/>
        <v>0</v>
      </c>
      <c r="D1011" s="5">
        <f t="shared" si="74"/>
        <v>0</v>
      </c>
      <c r="E1011" s="5">
        <f t="shared" si="75"/>
        <v>0</v>
      </c>
    </row>
    <row r="1012" spans="1:5" ht="9.75" customHeight="1">
      <c r="A1012" s="1" t="s">
        <v>134</v>
      </c>
      <c r="B1012" s="5">
        <f t="shared" si="74"/>
        <v>0</v>
      </c>
      <c r="C1012" s="5">
        <f t="shared" si="74"/>
        <v>0</v>
      </c>
      <c r="D1012" s="5">
        <f t="shared" si="74"/>
        <v>0</v>
      </c>
      <c r="E1012" s="5">
        <f t="shared" si="75"/>
        <v>0</v>
      </c>
    </row>
    <row r="1013" spans="1:5" ht="9.75" customHeight="1">
      <c r="A1013" s="1" t="s">
        <v>138</v>
      </c>
      <c r="B1013" s="5">
        <f t="shared" si="74"/>
        <v>133</v>
      </c>
      <c r="C1013" s="5">
        <f t="shared" si="74"/>
        <v>0</v>
      </c>
      <c r="D1013" s="5">
        <f t="shared" si="74"/>
        <v>0</v>
      </c>
      <c r="E1013" s="5">
        <f t="shared" si="75"/>
        <v>133</v>
      </c>
    </row>
    <row r="1014" spans="1:5" ht="9.75" customHeight="1">
      <c r="A1014" s="1" t="s">
        <v>141</v>
      </c>
      <c r="B1014" s="5">
        <f t="shared" si="74"/>
        <v>0</v>
      </c>
      <c r="C1014" s="5">
        <f t="shared" si="74"/>
        <v>0</v>
      </c>
      <c r="D1014" s="5">
        <f t="shared" si="74"/>
        <v>0</v>
      </c>
      <c r="E1014" s="5">
        <f t="shared" si="75"/>
        <v>0</v>
      </c>
    </row>
    <row r="1015" spans="1:5" ht="9.75" customHeight="1">
      <c r="A1015" s="1" t="s">
        <v>156</v>
      </c>
      <c r="B1015" s="5">
        <f t="shared" si="74"/>
        <v>204</v>
      </c>
      <c r="C1015" s="5">
        <f t="shared" si="74"/>
        <v>0</v>
      </c>
      <c r="D1015" s="5">
        <f t="shared" si="74"/>
        <v>0</v>
      </c>
      <c r="E1015" s="5">
        <f t="shared" si="75"/>
        <v>204</v>
      </c>
    </row>
    <row r="1016" spans="1:5" ht="9.75" customHeight="1">
      <c r="A1016" s="1" t="s">
        <v>160</v>
      </c>
      <c r="B1016" s="5">
        <f t="shared" si="74"/>
        <v>839</v>
      </c>
      <c r="C1016" s="5">
        <f t="shared" si="74"/>
        <v>0</v>
      </c>
      <c r="D1016" s="5">
        <f t="shared" si="74"/>
        <v>0</v>
      </c>
      <c r="E1016" s="5">
        <f t="shared" si="75"/>
        <v>839</v>
      </c>
    </row>
    <row r="1017" spans="1:5" ht="9.75" customHeight="1">
      <c r="A1017" s="1" t="s">
        <v>37</v>
      </c>
      <c r="B1017" s="5">
        <f>SUM(B989:B1016)</f>
        <v>4011</v>
      </c>
      <c r="C1017" s="5">
        <f>SUM(C989:C1016)</f>
        <v>0</v>
      </c>
      <c r="D1017" s="5">
        <f>SUM(D989:D1016)</f>
        <v>0</v>
      </c>
      <c r="E1017" s="5">
        <f>SUM(E989:E1016)</f>
        <v>4011</v>
      </c>
    </row>
    <row r="1018" ht="9.75" customHeight="1"/>
    <row r="1019" spans="1:5" ht="9.75" customHeight="1">
      <c r="A1019" s="1" t="s">
        <v>19</v>
      </c>
      <c r="B1019" s="5">
        <f aca="true" t="shared" si="76" ref="B1019:D1029">B191+B605</f>
        <v>213</v>
      </c>
      <c r="C1019" s="5">
        <f t="shared" si="76"/>
        <v>0</v>
      </c>
      <c r="D1019" s="5">
        <f t="shared" si="76"/>
        <v>0</v>
      </c>
      <c r="E1019" s="5">
        <f aca="true" t="shared" si="77" ref="E1019:E1029">SUM(B1019:D1019)</f>
        <v>213</v>
      </c>
    </row>
    <row r="1020" spans="1:5" ht="9.75" customHeight="1">
      <c r="A1020" s="1" t="s">
        <v>30</v>
      </c>
      <c r="B1020" s="5">
        <f t="shared" si="76"/>
        <v>1039</v>
      </c>
      <c r="C1020" s="5">
        <f t="shared" si="76"/>
        <v>0</v>
      </c>
      <c r="D1020" s="5">
        <f t="shared" si="76"/>
        <v>0</v>
      </c>
      <c r="E1020" s="5">
        <f t="shared" si="77"/>
        <v>1039</v>
      </c>
    </row>
    <row r="1021" spans="1:5" ht="9.75" customHeight="1">
      <c r="A1021" s="1" t="s">
        <v>54</v>
      </c>
      <c r="B1021" s="5">
        <f t="shared" si="76"/>
        <v>0</v>
      </c>
      <c r="C1021" s="5">
        <f t="shared" si="76"/>
        <v>0</v>
      </c>
      <c r="D1021" s="5">
        <f t="shared" si="76"/>
        <v>0</v>
      </c>
      <c r="E1021" s="5">
        <f t="shared" si="77"/>
        <v>0</v>
      </c>
    </row>
    <row r="1022" spans="1:5" ht="9.75" customHeight="1">
      <c r="A1022" s="1" t="s">
        <v>61</v>
      </c>
      <c r="B1022" s="5">
        <f t="shared" si="76"/>
        <v>195</v>
      </c>
      <c r="C1022" s="5">
        <f t="shared" si="76"/>
        <v>0</v>
      </c>
      <c r="D1022" s="5">
        <f t="shared" si="76"/>
        <v>0</v>
      </c>
      <c r="E1022" s="5">
        <f t="shared" si="77"/>
        <v>195</v>
      </c>
    </row>
    <row r="1023" spans="1:5" ht="9.75" customHeight="1">
      <c r="A1023" s="1" t="s">
        <v>77</v>
      </c>
      <c r="B1023" s="5">
        <f t="shared" si="76"/>
        <v>472</v>
      </c>
      <c r="C1023" s="5">
        <f t="shared" si="76"/>
        <v>0</v>
      </c>
      <c r="D1023" s="5">
        <f t="shared" si="76"/>
        <v>0</v>
      </c>
      <c r="E1023" s="5">
        <f t="shared" si="77"/>
        <v>472</v>
      </c>
    </row>
    <row r="1024" spans="1:5" ht="9.75" customHeight="1">
      <c r="A1024" s="1" t="s">
        <v>83</v>
      </c>
      <c r="B1024" s="5">
        <f t="shared" si="76"/>
        <v>0</v>
      </c>
      <c r="C1024" s="5">
        <f t="shared" si="76"/>
        <v>0</v>
      </c>
      <c r="D1024" s="5">
        <f t="shared" si="76"/>
        <v>0</v>
      </c>
      <c r="E1024" s="5">
        <f t="shared" si="77"/>
        <v>0</v>
      </c>
    </row>
    <row r="1025" spans="1:5" ht="9.75" customHeight="1">
      <c r="A1025" s="1" t="s">
        <v>84</v>
      </c>
      <c r="B1025" s="5">
        <f t="shared" si="76"/>
        <v>312</v>
      </c>
      <c r="C1025" s="5">
        <f t="shared" si="76"/>
        <v>0</v>
      </c>
      <c r="D1025" s="5">
        <f t="shared" si="76"/>
        <v>0</v>
      </c>
      <c r="E1025" s="5">
        <f t="shared" si="77"/>
        <v>312</v>
      </c>
    </row>
    <row r="1026" spans="1:5" ht="9.75" customHeight="1">
      <c r="A1026" s="1" t="s">
        <v>86</v>
      </c>
      <c r="B1026" s="5">
        <f t="shared" si="76"/>
        <v>315</v>
      </c>
      <c r="C1026" s="5">
        <f t="shared" si="76"/>
        <v>0</v>
      </c>
      <c r="D1026" s="5">
        <f t="shared" si="76"/>
        <v>0</v>
      </c>
      <c r="E1026" s="5">
        <f t="shared" si="77"/>
        <v>315</v>
      </c>
    </row>
    <row r="1027" spans="1:5" ht="9.75" customHeight="1">
      <c r="A1027" s="1" t="s">
        <v>87</v>
      </c>
      <c r="B1027" s="5">
        <f t="shared" si="76"/>
        <v>0</v>
      </c>
      <c r="C1027" s="5">
        <f t="shared" si="76"/>
        <v>0</v>
      </c>
      <c r="D1027" s="5">
        <f t="shared" si="76"/>
        <v>0</v>
      </c>
      <c r="E1027" s="5">
        <f t="shared" si="77"/>
        <v>0</v>
      </c>
    </row>
    <row r="1028" spans="1:5" ht="9.75" customHeight="1">
      <c r="A1028" s="1" t="s">
        <v>90</v>
      </c>
      <c r="B1028" s="5">
        <f t="shared" si="76"/>
        <v>0</v>
      </c>
      <c r="C1028" s="5">
        <f t="shared" si="76"/>
        <v>0</v>
      </c>
      <c r="D1028" s="5">
        <f t="shared" si="76"/>
        <v>0</v>
      </c>
      <c r="E1028" s="5">
        <f t="shared" si="77"/>
        <v>0</v>
      </c>
    </row>
    <row r="1029" spans="1:5" ht="9.75" customHeight="1">
      <c r="A1029" s="1" t="s">
        <v>128</v>
      </c>
      <c r="B1029" s="5">
        <f t="shared" si="76"/>
        <v>0</v>
      </c>
      <c r="C1029" s="5">
        <f t="shared" si="76"/>
        <v>0</v>
      </c>
      <c r="D1029" s="5">
        <f t="shared" si="76"/>
        <v>0</v>
      </c>
      <c r="E1029" s="5">
        <f t="shared" si="77"/>
        <v>0</v>
      </c>
    </row>
    <row r="1030" spans="1:5" ht="9.75" customHeight="1">
      <c r="A1030" s="1" t="s">
        <v>38</v>
      </c>
      <c r="B1030" s="5">
        <f>SUM(B1019:B1029)</f>
        <v>2546</v>
      </c>
      <c r="C1030" s="5">
        <f>SUM(C1019:C1029)</f>
        <v>0</v>
      </c>
      <c r="D1030" s="5">
        <f>SUM(D1019:D1029)</f>
        <v>0</v>
      </c>
      <c r="E1030" s="5">
        <f>SUM(E1019:E1029)</f>
        <v>2546</v>
      </c>
    </row>
    <row r="1031" ht="9.75" customHeight="1"/>
    <row r="1032" spans="1:5" ht="9.75" customHeight="1">
      <c r="A1032" s="1" t="s">
        <v>25</v>
      </c>
      <c r="B1032" s="5">
        <f aca="true" t="shared" si="78" ref="B1032:D1035">B204+B618</f>
        <v>99</v>
      </c>
      <c r="C1032" s="5">
        <f t="shared" si="78"/>
        <v>0</v>
      </c>
      <c r="D1032" s="5">
        <f t="shared" si="78"/>
        <v>0</v>
      </c>
      <c r="E1032" s="5">
        <f>SUM(B1032:D1032)</f>
        <v>99</v>
      </c>
    </row>
    <row r="1033" spans="1:5" ht="9.75" customHeight="1">
      <c r="A1033" s="1" t="s">
        <v>26</v>
      </c>
      <c r="B1033" s="5">
        <f t="shared" si="78"/>
        <v>0</v>
      </c>
      <c r="C1033" s="5">
        <f t="shared" si="78"/>
        <v>0</v>
      </c>
      <c r="D1033" s="5">
        <f t="shared" si="78"/>
        <v>0</v>
      </c>
      <c r="E1033" s="5">
        <f>SUM(B1033:D1033)</f>
        <v>0</v>
      </c>
    </row>
    <row r="1034" spans="1:5" ht="9.75" customHeight="1">
      <c r="A1034" s="1" t="s">
        <v>32</v>
      </c>
      <c r="B1034" s="5">
        <f t="shared" si="78"/>
        <v>637</v>
      </c>
      <c r="C1034" s="5">
        <f t="shared" si="78"/>
        <v>0</v>
      </c>
      <c r="D1034" s="5">
        <f t="shared" si="78"/>
        <v>0</v>
      </c>
      <c r="E1034" s="5">
        <f>SUM(B1034:D1034)</f>
        <v>637</v>
      </c>
    </row>
    <row r="1035" spans="1:5" ht="9.75" customHeight="1">
      <c r="A1035" s="1" t="s">
        <v>71</v>
      </c>
      <c r="B1035" s="5">
        <f t="shared" si="78"/>
        <v>707</v>
      </c>
      <c r="C1035" s="5">
        <f t="shared" si="78"/>
        <v>0</v>
      </c>
      <c r="D1035" s="5">
        <f t="shared" si="78"/>
        <v>0</v>
      </c>
      <c r="E1035" s="5">
        <f>SUM(B1035:D1035)</f>
        <v>707</v>
      </c>
    </row>
    <row r="1036" spans="1:5" ht="9.75" customHeight="1">
      <c r="A1036" s="2" t="s">
        <v>152</v>
      </c>
      <c r="B1036" s="6"/>
      <c r="C1036" s="6"/>
      <c r="D1036" s="6"/>
      <c r="E1036" s="6"/>
    </row>
    <row r="1037" spans="1:5" ht="9.75" customHeight="1">
      <c r="A1037" s="2"/>
      <c r="B1037" s="6"/>
      <c r="C1037" s="6"/>
      <c r="D1037" s="6"/>
      <c r="E1037" s="6"/>
    </row>
    <row r="1038" spans="1:5" ht="9.75" customHeight="1">
      <c r="A1038" s="2" t="s">
        <v>112</v>
      </c>
      <c r="B1038" s="6"/>
      <c r="C1038" s="6"/>
      <c r="D1038" s="6"/>
      <c r="E1038" s="6"/>
    </row>
    <row r="1039" spans="1:5" ht="9.75" customHeight="1">
      <c r="A1039" s="2" t="str">
        <f>+A4</f>
        <v>BY DEPARTMENT AND SEMESTER, 2007-2008</v>
      </c>
      <c r="B1039" s="6"/>
      <c r="C1039" s="6"/>
      <c r="D1039" s="6"/>
      <c r="E1039" s="6"/>
    </row>
    <row r="1040" ht="9.75" customHeight="1"/>
    <row r="1041" spans="1:5" ht="9.75" customHeight="1">
      <c r="A1041" s="3"/>
      <c r="B1041" s="7"/>
      <c r="C1041" s="7"/>
      <c r="D1041" s="7"/>
      <c r="E1041" s="9"/>
    </row>
    <row r="1042" spans="1:5" ht="9.75" customHeight="1">
      <c r="A1042" s="4" t="s">
        <v>43</v>
      </c>
      <c r="B1042" s="8" t="s">
        <v>140</v>
      </c>
      <c r="C1042" s="8" t="s">
        <v>60</v>
      </c>
      <c r="D1042" s="8" t="s">
        <v>139</v>
      </c>
      <c r="E1042" s="10" t="s">
        <v>157</v>
      </c>
    </row>
    <row r="1043" ht="9.75" customHeight="1"/>
    <row r="1044" spans="1:5" ht="9.75" customHeight="1">
      <c r="A1044" s="1" t="s">
        <v>89</v>
      </c>
      <c r="B1044" s="5">
        <f aca="true" t="shared" si="79" ref="B1044:D1048">B216+B630</f>
        <v>144</v>
      </c>
      <c r="C1044" s="5">
        <f t="shared" si="79"/>
        <v>0</v>
      </c>
      <c r="D1044" s="5">
        <f t="shared" si="79"/>
        <v>0</v>
      </c>
      <c r="E1044" s="5">
        <f>SUM(B1044:D1044)</f>
        <v>144</v>
      </c>
    </row>
    <row r="1045" spans="1:5" ht="9.75" customHeight="1">
      <c r="A1045" s="1" t="s">
        <v>111</v>
      </c>
      <c r="B1045" s="5">
        <f t="shared" si="79"/>
        <v>584</v>
      </c>
      <c r="C1045" s="5">
        <f t="shared" si="79"/>
        <v>0</v>
      </c>
      <c r="D1045" s="5">
        <f t="shared" si="79"/>
        <v>0</v>
      </c>
      <c r="E1045" s="5">
        <f>SUM(B1045:D1045)</f>
        <v>584</v>
      </c>
    </row>
    <row r="1046" spans="1:5" ht="9.75" customHeight="1">
      <c r="A1046" s="1" t="s">
        <v>121</v>
      </c>
      <c r="B1046" s="5">
        <f t="shared" si="79"/>
        <v>60</v>
      </c>
      <c r="C1046" s="5">
        <f t="shared" si="79"/>
        <v>0</v>
      </c>
      <c r="D1046" s="5">
        <f t="shared" si="79"/>
        <v>0</v>
      </c>
      <c r="E1046" s="5">
        <f>SUM(B1046:D1046)</f>
        <v>60</v>
      </c>
    </row>
    <row r="1047" spans="1:5" ht="9.75" customHeight="1">
      <c r="A1047" s="1" t="s">
        <v>132</v>
      </c>
      <c r="B1047" s="5">
        <f t="shared" si="79"/>
        <v>0</v>
      </c>
      <c r="C1047" s="5">
        <f t="shared" si="79"/>
        <v>0</v>
      </c>
      <c r="D1047" s="5">
        <f t="shared" si="79"/>
        <v>0</v>
      </c>
      <c r="E1047" s="5">
        <f>SUM(B1047:D1047)</f>
        <v>0</v>
      </c>
    </row>
    <row r="1048" spans="1:5" ht="9.75" customHeight="1">
      <c r="A1048" s="1" t="s">
        <v>154</v>
      </c>
      <c r="B1048" s="5">
        <f t="shared" si="79"/>
        <v>869</v>
      </c>
      <c r="C1048" s="5">
        <f t="shared" si="79"/>
        <v>0</v>
      </c>
      <c r="D1048" s="5">
        <f t="shared" si="79"/>
        <v>0</v>
      </c>
      <c r="E1048" s="5">
        <f>E220+E634</f>
        <v>869</v>
      </c>
    </row>
    <row r="1049" spans="1:5" ht="9.75" customHeight="1">
      <c r="A1049" s="1" t="s">
        <v>39</v>
      </c>
      <c r="B1049" s="5">
        <f>SUM(B1032:B1048)</f>
        <v>3100</v>
      </c>
      <c r="C1049" s="5">
        <f>SUM(C1032:C1048)</f>
        <v>0</v>
      </c>
      <c r="D1049" s="5">
        <f>SUM(D1032:D1048)</f>
        <v>0</v>
      </c>
      <c r="E1049" s="5">
        <f>SUM(E1032:E1048)</f>
        <v>3100</v>
      </c>
    </row>
    <row r="1050" ht="9.75" customHeight="1"/>
    <row r="1051" spans="1:5" ht="9.75" customHeight="1">
      <c r="A1051" s="1" t="s">
        <v>35</v>
      </c>
      <c r="B1051" s="5">
        <f aca="true" t="shared" si="80" ref="B1051:D1070">B223+B637</f>
        <v>274</v>
      </c>
      <c r="C1051" s="5">
        <f t="shared" si="80"/>
        <v>0</v>
      </c>
      <c r="D1051" s="5">
        <f t="shared" si="80"/>
        <v>0</v>
      </c>
      <c r="E1051" s="5">
        <f aca="true" t="shared" si="81" ref="E1051:E1071">SUM(B1051:D1051)</f>
        <v>274</v>
      </c>
    </row>
    <row r="1052" spans="1:5" ht="9.75" customHeight="1">
      <c r="A1052" s="1" t="s">
        <v>52</v>
      </c>
      <c r="B1052" s="5">
        <f t="shared" si="80"/>
        <v>40</v>
      </c>
      <c r="C1052" s="5">
        <f t="shared" si="80"/>
        <v>0</v>
      </c>
      <c r="D1052" s="5">
        <f t="shared" si="80"/>
        <v>0</v>
      </c>
      <c r="E1052" s="5">
        <f t="shared" si="81"/>
        <v>40</v>
      </c>
    </row>
    <row r="1053" spans="1:5" ht="9.75" customHeight="1">
      <c r="A1053" s="1" t="s">
        <v>53</v>
      </c>
      <c r="B1053" s="5">
        <f t="shared" si="80"/>
        <v>161</v>
      </c>
      <c r="C1053" s="5">
        <f t="shared" si="80"/>
        <v>0</v>
      </c>
      <c r="D1053" s="5">
        <f t="shared" si="80"/>
        <v>0</v>
      </c>
      <c r="E1053" s="5">
        <f t="shared" si="81"/>
        <v>161</v>
      </c>
    </row>
    <row r="1054" spans="1:5" ht="9.75" customHeight="1">
      <c r="A1054" s="1" t="s">
        <v>55</v>
      </c>
      <c r="B1054" s="5">
        <f t="shared" si="80"/>
        <v>216</v>
      </c>
      <c r="C1054" s="5">
        <f t="shared" si="80"/>
        <v>0</v>
      </c>
      <c r="D1054" s="5">
        <f t="shared" si="80"/>
        <v>0</v>
      </c>
      <c r="E1054" s="5">
        <f t="shared" si="81"/>
        <v>216</v>
      </c>
    </row>
    <row r="1055" spans="1:5" ht="9.75" customHeight="1">
      <c r="A1055" s="1" t="s">
        <v>69</v>
      </c>
      <c r="B1055" s="5">
        <f t="shared" si="80"/>
        <v>488</v>
      </c>
      <c r="C1055" s="5">
        <f t="shared" si="80"/>
        <v>0</v>
      </c>
      <c r="D1055" s="5">
        <f t="shared" si="80"/>
        <v>0</v>
      </c>
      <c r="E1055" s="5">
        <f t="shared" si="81"/>
        <v>488</v>
      </c>
    </row>
    <row r="1056" spans="1:5" ht="9.75" customHeight="1">
      <c r="A1056" s="1" t="s">
        <v>70</v>
      </c>
      <c r="B1056" s="5">
        <f t="shared" si="80"/>
        <v>316</v>
      </c>
      <c r="C1056" s="5">
        <f t="shared" si="80"/>
        <v>0</v>
      </c>
      <c r="D1056" s="5">
        <f t="shared" si="80"/>
        <v>0</v>
      </c>
      <c r="E1056" s="5">
        <f t="shared" si="81"/>
        <v>316</v>
      </c>
    </row>
    <row r="1057" spans="1:5" ht="9.75" customHeight="1">
      <c r="A1057" s="1" t="s">
        <v>72</v>
      </c>
      <c r="B1057" s="5">
        <f t="shared" si="80"/>
        <v>1200</v>
      </c>
      <c r="C1057" s="5">
        <f t="shared" si="80"/>
        <v>0</v>
      </c>
      <c r="D1057" s="5">
        <f t="shared" si="80"/>
        <v>0</v>
      </c>
      <c r="E1057" s="5">
        <f t="shared" si="81"/>
        <v>1200</v>
      </c>
    </row>
    <row r="1058" spans="1:5" ht="9.75" customHeight="1">
      <c r="A1058" s="1" t="s">
        <v>169</v>
      </c>
      <c r="B1058" s="5">
        <f t="shared" si="80"/>
        <v>6</v>
      </c>
      <c r="C1058" s="5">
        <f t="shared" si="80"/>
        <v>0</v>
      </c>
      <c r="D1058" s="5">
        <f t="shared" si="80"/>
        <v>0</v>
      </c>
      <c r="E1058" s="5">
        <f t="shared" si="81"/>
        <v>6</v>
      </c>
    </row>
    <row r="1059" spans="1:5" ht="9.75" customHeight="1">
      <c r="A1059" s="1" t="s">
        <v>94</v>
      </c>
      <c r="B1059" s="5">
        <f t="shared" si="80"/>
        <v>0</v>
      </c>
      <c r="C1059" s="5">
        <f t="shared" si="80"/>
        <v>0</v>
      </c>
      <c r="D1059" s="5">
        <f t="shared" si="80"/>
        <v>0</v>
      </c>
      <c r="E1059" s="5">
        <f t="shared" si="81"/>
        <v>0</v>
      </c>
    </row>
    <row r="1060" spans="1:5" ht="9.75" customHeight="1">
      <c r="A1060" s="1" t="s">
        <v>103</v>
      </c>
      <c r="B1060" s="5">
        <f t="shared" si="80"/>
        <v>208</v>
      </c>
      <c r="C1060" s="5">
        <f t="shared" si="80"/>
        <v>0</v>
      </c>
      <c r="D1060" s="5">
        <f t="shared" si="80"/>
        <v>0</v>
      </c>
      <c r="E1060" s="5">
        <f t="shared" si="81"/>
        <v>208</v>
      </c>
    </row>
    <row r="1061" spans="1:5" ht="9.75" customHeight="1">
      <c r="A1061" s="1" t="s">
        <v>104</v>
      </c>
      <c r="B1061" s="5">
        <f t="shared" si="80"/>
        <v>741</v>
      </c>
      <c r="C1061" s="5">
        <f t="shared" si="80"/>
        <v>0</v>
      </c>
      <c r="D1061" s="5">
        <f t="shared" si="80"/>
        <v>0</v>
      </c>
      <c r="E1061" s="5">
        <f t="shared" si="81"/>
        <v>741</v>
      </c>
    </row>
    <row r="1062" spans="1:5" ht="9.75" customHeight="1">
      <c r="A1062" s="1" t="s">
        <v>105</v>
      </c>
      <c r="B1062" s="5">
        <f t="shared" si="80"/>
        <v>0</v>
      </c>
      <c r="C1062" s="5">
        <f t="shared" si="80"/>
        <v>0</v>
      </c>
      <c r="D1062" s="5">
        <f t="shared" si="80"/>
        <v>0</v>
      </c>
      <c r="E1062" s="5">
        <f t="shared" si="81"/>
        <v>0</v>
      </c>
    </row>
    <row r="1063" spans="1:5" ht="9.75" customHeight="1">
      <c r="A1063" s="1" t="s">
        <v>106</v>
      </c>
      <c r="B1063" s="5">
        <f t="shared" si="80"/>
        <v>0</v>
      </c>
      <c r="C1063" s="5">
        <f t="shared" si="80"/>
        <v>0</v>
      </c>
      <c r="D1063" s="5">
        <f t="shared" si="80"/>
        <v>0</v>
      </c>
      <c r="E1063" s="5">
        <f t="shared" si="81"/>
        <v>0</v>
      </c>
    </row>
    <row r="1064" spans="1:5" ht="9.75" customHeight="1">
      <c r="A1064" s="1" t="s">
        <v>107</v>
      </c>
      <c r="B1064" s="5">
        <f t="shared" si="80"/>
        <v>0</v>
      </c>
      <c r="C1064" s="5">
        <f t="shared" si="80"/>
        <v>0</v>
      </c>
      <c r="D1064" s="5">
        <f t="shared" si="80"/>
        <v>0</v>
      </c>
      <c r="E1064" s="5">
        <f t="shared" si="81"/>
        <v>0</v>
      </c>
    </row>
    <row r="1065" spans="1:5" ht="9.75" customHeight="1">
      <c r="A1065" s="1" t="s">
        <v>108</v>
      </c>
      <c r="B1065" s="5">
        <f t="shared" si="80"/>
        <v>0</v>
      </c>
      <c r="C1065" s="5">
        <f t="shared" si="80"/>
        <v>0</v>
      </c>
      <c r="D1065" s="5">
        <f t="shared" si="80"/>
        <v>0</v>
      </c>
      <c r="E1065" s="5">
        <f t="shared" si="81"/>
        <v>0</v>
      </c>
    </row>
    <row r="1066" spans="1:5" ht="9.75" customHeight="1">
      <c r="A1066" s="1" t="s">
        <v>109</v>
      </c>
      <c r="B1066" s="5">
        <f t="shared" si="80"/>
        <v>0</v>
      </c>
      <c r="C1066" s="5">
        <f t="shared" si="80"/>
        <v>0</v>
      </c>
      <c r="D1066" s="5">
        <f t="shared" si="80"/>
        <v>0</v>
      </c>
      <c r="E1066" s="5">
        <f t="shared" si="81"/>
        <v>0</v>
      </c>
    </row>
    <row r="1067" spans="1:5" ht="9.75" customHeight="1">
      <c r="A1067" s="1" t="s">
        <v>110</v>
      </c>
      <c r="B1067" s="5">
        <f t="shared" si="80"/>
        <v>0</v>
      </c>
      <c r="C1067" s="5">
        <f t="shared" si="80"/>
        <v>0</v>
      </c>
      <c r="D1067" s="5">
        <f t="shared" si="80"/>
        <v>0</v>
      </c>
      <c r="E1067" s="5">
        <f t="shared" si="81"/>
        <v>0</v>
      </c>
    </row>
    <row r="1068" spans="1:5" ht="9.75" customHeight="1">
      <c r="A1068" s="1" t="s">
        <v>130</v>
      </c>
      <c r="B1068" s="5">
        <f t="shared" si="80"/>
        <v>667</v>
      </c>
      <c r="C1068" s="5">
        <f t="shared" si="80"/>
        <v>0</v>
      </c>
      <c r="D1068" s="5">
        <f t="shared" si="80"/>
        <v>0</v>
      </c>
      <c r="E1068" s="5">
        <f t="shared" si="81"/>
        <v>667</v>
      </c>
    </row>
    <row r="1069" spans="1:5" ht="9.75" customHeight="1">
      <c r="A1069" s="1" t="s">
        <v>131</v>
      </c>
      <c r="B1069" s="5">
        <f t="shared" si="80"/>
        <v>2345</v>
      </c>
      <c r="C1069" s="5">
        <f t="shared" si="80"/>
        <v>0</v>
      </c>
      <c r="D1069" s="5">
        <f t="shared" si="80"/>
        <v>0</v>
      </c>
      <c r="E1069" s="5">
        <f t="shared" si="81"/>
        <v>2345</v>
      </c>
    </row>
    <row r="1070" spans="1:5" ht="9.75" customHeight="1">
      <c r="A1070" s="1" t="s">
        <v>133</v>
      </c>
      <c r="B1070" s="5">
        <f t="shared" si="80"/>
        <v>361</v>
      </c>
      <c r="C1070" s="5">
        <f t="shared" si="80"/>
        <v>0</v>
      </c>
      <c r="D1070" s="5">
        <f t="shared" si="80"/>
        <v>0</v>
      </c>
      <c r="E1070" s="5">
        <f t="shared" si="81"/>
        <v>361</v>
      </c>
    </row>
    <row r="1071" spans="1:5" ht="9.75" customHeight="1">
      <c r="A1071" s="1" t="s">
        <v>40</v>
      </c>
      <c r="B1071" s="5">
        <f>SUM(B1051:B1070)</f>
        <v>7023</v>
      </c>
      <c r="C1071" s="5">
        <f>SUM(C1051:C1070)</f>
        <v>0</v>
      </c>
      <c r="D1071" s="5">
        <f>SUM(D1051:D1070)</f>
        <v>0</v>
      </c>
      <c r="E1071" s="5">
        <f t="shared" si="81"/>
        <v>7023</v>
      </c>
    </row>
    <row r="1072" ht="9.75" customHeight="1"/>
    <row r="1073" spans="1:5" ht="9.75" customHeight="1">
      <c r="A1073" s="1" t="s">
        <v>29</v>
      </c>
      <c r="B1073" s="5">
        <f aca="true" t="shared" si="82" ref="B1073:D1080">B245+B659</f>
        <v>96</v>
      </c>
      <c r="C1073" s="5">
        <f t="shared" si="82"/>
        <v>0</v>
      </c>
      <c r="D1073" s="5">
        <f t="shared" si="82"/>
        <v>0</v>
      </c>
      <c r="E1073" s="5">
        <f aca="true" t="shared" si="83" ref="E1073:E1080">SUM(B1073:D1073)</f>
        <v>96</v>
      </c>
    </row>
    <row r="1074" spans="1:5" ht="9.75" customHeight="1">
      <c r="A1074" s="1" t="s">
        <v>31</v>
      </c>
      <c r="B1074" s="5">
        <f t="shared" si="82"/>
        <v>1745</v>
      </c>
      <c r="C1074" s="5">
        <f t="shared" si="82"/>
        <v>0</v>
      </c>
      <c r="D1074" s="5">
        <f t="shared" si="82"/>
        <v>0</v>
      </c>
      <c r="E1074" s="5">
        <f t="shared" si="83"/>
        <v>1745</v>
      </c>
    </row>
    <row r="1075" spans="1:5" ht="9.75" customHeight="1">
      <c r="A1075" s="1" t="s">
        <v>65</v>
      </c>
      <c r="B1075" s="5">
        <f t="shared" si="82"/>
        <v>204</v>
      </c>
      <c r="C1075" s="5">
        <f t="shared" si="82"/>
        <v>0</v>
      </c>
      <c r="D1075" s="5">
        <f t="shared" si="82"/>
        <v>0</v>
      </c>
      <c r="E1075" s="5">
        <f t="shared" si="83"/>
        <v>204</v>
      </c>
    </row>
    <row r="1076" spans="1:5" ht="9.75" customHeight="1">
      <c r="A1076" s="1" t="s">
        <v>91</v>
      </c>
      <c r="B1076" s="5">
        <f t="shared" si="82"/>
        <v>480</v>
      </c>
      <c r="C1076" s="5">
        <f t="shared" si="82"/>
        <v>0</v>
      </c>
      <c r="D1076" s="5">
        <f t="shared" si="82"/>
        <v>0</v>
      </c>
      <c r="E1076" s="5">
        <f t="shared" si="83"/>
        <v>480</v>
      </c>
    </row>
    <row r="1077" spans="1:5" ht="9.75" customHeight="1">
      <c r="A1077" s="1" t="s">
        <v>92</v>
      </c>
      <c r="B1077" s="5">
        <f t="shared" si="82"/>
        <v>0</v>
      </c>
      <c r="C1077" s="5">
        <f t="shared" si="82"/>
        <v>0</v>
      </c>
      <c r="D1077" s="5">
        <f t="shared" si="82"/>
        <v>0</v>
      </c>
      <c r="E1077" s="5">
        <f t="shared" si="83"/>
        <v>0</v>
      </c>
    </row>
    <row r="1078" spans="1:5" ht="9.75" customHeight="1">
      <c r="A1078" s="1" t="s">
        <v>95</v>
      </c>
      <c r="B1078" s="5">
        <f t="shared" si="82"/>
        <v>414</v>
      </c>
      <c r="C1078" s="5">
        <f t="shared" si="82"/>
        <v>0</v>
      </c>
      <c r="D1078" s="5">
        <f t="shared" si="82"/>
        <v>0</v>
      </c>
      <c r="E1078" s="5">
        <f t="shared" si="83"/>
        <v>414</v>
      </c>
    </row>
    <row r="1079" spans="1:5" ht="9.75" customHeight="1">
      <c r="A1079" s="1" t="s">
        <v>122</v>
      </c>
      <c r="B1079" s="5">
        <f t="shared" si="82"/>
        <v>153</v>
      </c>
      <c r="C1079" s="5">
        <f t="shared" si="82"/>
        <v>0</v>
      </c>
      <c r="D1079" s="5">
        <f t="shared" si="82"/>
        <v>0</v>
      </c>
      <c r="E1079" s="5">
        <f t="shared" si="83"/>
        <v>153</v>
      </c>
    </row>
    <row r="1080" spans="1:5" ht="9.75" customHeight="1">
      <c r="A1080" s="1" t="s">
        <v>162</v>
      </c>
      <c r="B1080" s="5">
        <f t="shared" si="82"/>
        <v>234</v>
      </c>
      <c r="C1080" s="5">
        <f t="shared" si="82"/>
        <v>0</v>
      </c>
      <c r="D1080" s="5">
        <f t="shared" si="82"/>
        <v>0</v>
      </c>
      <c r="E1080" s="5">
        <f t="shared" si="83"/>
        <v>234</v>
      </c>
    </row>
    <row r="1081" spans="1:5" ht="9.75" customHeight="1">
      <c r="A1081" s="1" t="s">
        <v>41</v>
      </c>
      <c r="B1081" s="5">
        <f>SUM(B1073:B1080)</f>
        <v>3326</v>
      </c>
      <c r="C1081" s="5">
        <f>SUM(C1073:C1080)</f>
        <v>0</v>
      </c>
      <c r="D1081" s="5">
        <f>SUM(D1073:D1080)</f>
        <v>0</v>
      </c>
      <c r="E1081" s="5">
        <f>SUM(E1073:E1080)</f>
        <v>3326</v>
      </c>
    </row>
    <row r="1082" ht="9.75" customHeight="1"/>
    <row r="1083" spans="1:5" ht="9.75" customHeight="1">
      <c r="A1083" s="1" t="s">
        <v>20</v>
      </c>
      <c r="B1083" s="5">
        <f aca="true" t="shared" si="84" ref="B1083:D1097">B255+B669</f>
        <v>0</v>
      </c>
      <c r="C1083" s="5">
        <f t="shared" si="84"/>
        <v>0</v>
      </c>
      <c r="D1083" s="5">
        <f t="shared" si="84"/>
        <v>0</v>
      </c>
      <c r="E1083" s="5">
        <f aca="true" t="shared" si="85" ref="E1083:E1097">SUM(B1083:D1083)</f>
        <v>0</v>
      </c>
    </row>
    <row r="1084" spans="1:5" ht="9.75" customHeight="1">
      <c r="A1084" s="1" t="s">
        <v>22</v>
      </c>
      <c r="B1084" s="5">
        <f t="shared" si="84"/>
        <v>357</v>
      </c>
      <c r="C1084" s="5">
        <f t="shared" si="84"/>
        <v>0</v>
      </c>
      <c r="D1084" s="5">
        <f t="shared" si="84"/>
        <v>0</v>
      </c>
      <c r="E1084" s="5">
        <f t="shared" si="85"/>
        <v>357</v>
      </c>
    </row>
    <row r="1085" spans="1:5" ht="9.75" customHeight="1">
      <c r="A1085" s="1" t="s">
        <v>50</v>
      </c>
      <c r="B1085" s="5">
        <f t="shared" si="84"/>
        <v>579</v>
      </c>
      <c r="C1085" s="5">
        <f t="shared" si="84"/>
        <v>0</v>
      </c>
      <c r="D1085" s="5">
        <f t="shared" si="84"/>
        <v>0</v>
      </c>
      <c r="E1085" s="5">
        <f t="shared" si="85"/>
        <v>579</v>
      </c>
    </row>
    <row r="1086" spans="1:5" ht="9.75" customHeight="1">
      <c r="A1086" s="1" t="s">
        <v>64</v>
      </c>
      <c r="B1086" s="5">
        <f t="shared" si="84"/>
        <v>27</v>
      </c>
      <c r="C1086" s="5">
        <f t="shared" si="84"/>
        <v>0</v>
      </c>
      <c r="D1086" s="5">
        <f t="shared" si="84"/>
        <v>0</v>
      </c>
      <c r="E1086" s="5">
        <f t="shared" si="85"/>
        <v>27</v>
      </c>
    </row>
    <row r="1087" spans="1:5" ht="9.75" customHeight="1">
      <c r="A1087" s="1" t="s">
        <v>67</v>
      </c>
      <c r="B1087" s="5">
        <f t="shared" si="84"/>
        <v>3</v>
      </c>
      <c r="C1087" s="5">
        <f t="shared" si="84"/>
        <v>0</v>
      </c>
      <c r="D1087" s="5">
        <f t="shared" si="84"/>
        <v>0</v>
      </c>
      <c r="E1087" s="5">
        <f t="shared" si="85"/>
        <v>3</v>
      </c>
    </row>
    <row r="1088" spans="1:5" ht="9.75" customHeight="1">
      <c r="A1088" s="1" t="s">
        <v>75</v>
      </c>
      <c r="B1088" s="5">
        <f t="shared" si="84"/>
        <v>804</v>
      </c>
      <c r="C1088" s="5">
        <f t="shared" si="84"/>
        <v>0</v>
      </c>
      <c r="D1088" s="5">
        <f t="shared" si="84"/>
        <v>0</v>
      </c>
      <c r="E1088" s="5">
        <f t="shared" si="85"/>
        <v>804</v>
      </c>
    </row>
    <row r="1089" spans="1:5" ht="9.75" customHeight="1">
      <c r="A1089" s="1" t="s">
        <v>88</v>
      </c>
      <c r="B1089" s="5">
        <f t="shared" si="84"/>
        <v>0</v>
      </c>
      <c r="C1089" s="5">
        <f t="shared" si="84"/>
        <v>0</v>
      </c>
      <c r="D1089" s="5">
        <f t="shared" si="84"/>
        <v>0</v>
      </c>
      <c r="E1089" s="5">
        <f t="shared" si="85"/>
        <v>0</v>
      </c>
    </row>
    <row r="1090" spans="1:5" ht="9.75" customHeight="1">
      <c r="A1090" s="1" t="s">
        <v>96</v>
      </c>
      <c r="B1090" s="5">
        <f t="shared" si="84"/>
        <v>0</v>
      </c>
      <c r="C1090" s="5">
        <f t="shared" si="84"/>
        <v>0</v>
      </c>
      <c r="D1090" s="5">
        <f t="shared" si="84"/>
        <v>0</v>
      </c>
      <c r="E1090" s="5">
        <f t="shared" si="85"/>
        <v>0</v>
      </c>
    </row>
    <row r="1091" spans="1:5" ht="9.75" customHeight="1">
      <c r="A1091" s="1" t="s">
        <v>102</v>
      </c>
      <c r="B1091" s="5">
        <f t="shared" si="84"/>
        <v>0</v>
      </c>
      <c r="C1091" s="5">
        <f t="shared" si="84"/>
        <v>0</v>
      </c>
      <c r="D1091" s="5">
        <f t="shared" si="84"/>
        <v>0</v>
      </c>
      <c r="E1091" s="5">
        <f t="shared" si="85"/>
        <v>0</v>
      </c>
    </row>
    <row r="1092" spans="1:5" ht="9.75" customHeight="1">
      <c r="A1092" s="1" t="s">
        <v>120</v>
      </c>
      <c r="B1092" s="5">
        <f t="shared" si="84"/>
        <v>447</v>
      </c>
      <c r="C1092" s="5">
        <f t="shared" si="84"/>
        <v>0</v>
      </c>
      <c r="D1092" s="5">
        <f t="shared" si="84"/>
        <v>0</v>
      </c>
      <c r="E1092" s="5">
        <f t="shared" si="85"/>
        <v>447</v>
      </c>
    </row>
    <row r="1093" spans="1:5" ht="9.75" customHeight="1">
      <c r="A1093" s="1" t="s">
        <v>123</v>
      </c>
      <c r="B1093" s="5">
        <f t="shared" si="84"/>
        <v>414</v>
      </c>
      <c r="C1093" s="5">
        <f t="shared" si="84"/>
        <v>0</v>
      </c>
      <c r="D1093" s="5">
        <f t="shared" si="84"/>
        <v>0</v>
      </c>
      <c r="E1093" s="5">
        <f t="shared" si="85"/>
        <v>414</v>
      </c>
    </row>
    <row r="1094" spans="1:5" ht="9.75" customHeight="1">
      <c r="A1094" s="1" t="s">
        <v>126</v>
      </c>
      <c r="B1094" s="5">
        <f t="shared" si="84"/>
        <v>684</v>
      </c>
      <c r="C1094" s="5">
        <f t="shared" si="84"/>
        <v>0</v>
      </c>
      <c r="D1094" s="5">
        <f t="shared" si="84"/>
        <v>0</v>
      </c>
      <c r="E1094" s="5">
        <f t="shared" si="85"/>
        <v>684</v>
      </c>
    </row>
    <row r="1095" spans="1:5" ht="9.75" customHeight="1">
      <c r="A1095" s="1" t="s">
        <v>136</v>
      </c>
      <c r="B1095" s="5">
        <f t="shared" si="84"/>
        <v>81</v>
      </c>
      <c r="C1095" s="5">
        <f t="shared" si="84"/>
        <v>0</v>
      </c>
      <c r="D1095" s="5">
        <f t="shared" si="84"/>
        <v>0</v>
      </c>
      <c r="E1095" s="5">
        <f t="shared" si="85"/>
        <v>81</v>
      </c>
    </row>
    <row r="1096" spans="1:5" ht="9.75" customHeight="1">
      <c r="A1096" s="1" t="s">
        <v>137</v>
      </c>
      <c r="B1096" s="5">
        <f t="shared" si="84"/>
        <v>339</v>
      </c>
      <c r="C1096" s="5">
        <f t="shared" si="84"/>
        <v>0</v>
      </c>
      <c r="D1096" s="5">
        <f t="shared" si="84"/>
        <v>0</v>
      </c>
      <c r="E1096" s="5">
        <f t="shared" si="85"/>
        <v>339</v>
      </c>
    </row>
    <row r="1097" spans="1:5" ht="9.75" customHeight="1">
      <c r="A1097" s="1" t="s">
        <v>161</v>
      </c>
      <c r="B1097" s="5">
        <f t="shared" si="84"/>
        <v>36</v>
      </c>
      <c r="C1097" s="5">
        <f t="shared" si="84"/>
        <v>0</v>
      </c>
      <c r="D1097" s="5">
        <f t="shared" si="84"/>
        <v>0</v>
      </c>
      <c r="E1097" s="5">
        <f t="shared" si="85"/>
        <v>36</v>
      </c>
    </row>
    <row r="1098" spans="1:5" ht="9.75" customHeight="1">
      <c r="A1098" s="1" t="s">
        <v>42</v>
      </c>
      <c r="B1098" s="5">
        <f>SUM(B1083:B1097)</f>
        <v>3771</v>
      </c>
      <c r="C1098" s="5">
        <f>SUM(C1083:C1097)</f>
        <v>0</v>
      </c>
      <c r="D1098" s="5">
        <f>SUM(D1083:D1097)</f>
        <v>0</v>
      </c>
      <c r="E1098" s="5">
        <f>SUM(E1083:E1097)</f>
        <v>3771</v>
      </c>
    </row>
    <row r="1099" ht="9.75" customHeight="1"/>
    <row r="1100" spans="1:5" ht="9.75" customHeight="1">
      <c r="A1100" s="1" t="s">
        <v>76</v>
      </c>
      <c r="B1100" s="5">
        <f aca="true" t="shared" si="86" ref="B1100:D1101">B272+B686</f>
        <v>0</v>
      </c>
      <c r="C1100" s="5">
        <f t="shared" si="86"/>
        <v>0</v>
      </c>
      <c r="D1100" s="5">
        <f t="shared" si="86"/>
        <v>0</v>
      </c>
      <c r="E1100" s="5">
        <f>SUM(B1100:D1100)</f>
        <v>0</v>
      </c>
    </row>
    <row r="1101" spans="1:5" ht="9.75" customHeight="1">
      <c r="A1101" s="1" t="s">
        <v>82</v>
      </c>
      <c r="B1101" s="5">
        <f t="shared" si="86"/>
        <v>314</v>
      </c>
      <c r="C1101" s="5">
        <f t="shared" si="86"/>
        <v>0</v>
      </c>
      <c r="D1101" s="5">
        <f t="shared" si="86"/>
        <v>0</v>
      </c>
      <c r="E1101" s="5">
        <f>SUM(B1101:D1101)</f>
        <v>314</v>
      </c>
    </row>
    <row r="1102" spans="1:5" ht="9.75" customHeight="1">
      <c r="A1102" s="1" t="s">
        <v>119</v>
      </c>
      <c r="B1102" s="5">
        <f>SUM(B1100:B1101)</f>
        <v>314</v>
      </c>
      <c r="C1102" s="5">
        <f>SUM(C1100:C1101)</f>
        <v>0</v>
      </c>
      <c r="D1102" s="5">
        <f>SUM(D1100:D1101)</f>
        <v>0</v>
      </c>
      <c r="E1102" s="5">
        <f>SUM(E1100:E1101)</f>
        <v>314</v>
      </c>
    </row>
    <row r="1103" ht="9.75" customHeight="1"/>
    <row r="1104" spans="1:5" ht="9.75" customHeight="1">
      <c r="A1104" s="1" t="s">
        <v>158</v>
      </c>
      <c r="B1104" s="5">
        <f>B1102+B1098+B1081+B1071+B1049+B1030+B1017+B987</f>
        <v>27419.5</v>
      </c>
      <c r="C1104" s="5">
        <f>C1102+C1098+C1081+C1071+C1049+C1030+C1017+C987</f>
        <v>0</v>
      </c>
      <c r="D1104" s="5">
        <f>D1102+D1098+D1081+D1071+D1049+D1030+D1017+D987</f>
        <v>0</v>
      </c>
      <c r="E1104" s="5">
        <f>E1102+E1098+E1081+E1071+E1049+E1030+E1017+E987</f>
        <v>27419.5</v>
      </c>
    </row>
    <row r="1105" spans="1:5" ht="9.75" customHeight="1">
      <c r="A1105" s="2" t="s">
        <v>153</v>
      </c>
      <c r="B1105" s="6"/>
      <c r="C1105" s="6"/>
      <c r="D1105" s="6"/>
      <c r="E1105" s="6"/>
    </row>
    <row r="1106" spans="1:5" ht="9.75" customHeight="1">
      <c r="A1106" s="2"/>
      <c r="B1106" s="6"/>
      <c r="C1106" s="6"/>
      <c r="D1106" s="6"/>
      <c r="E1106" s="6"/>
    </row>
    <row r="1107" spans="1:5" ht="9.75" customHeight="1">
      <c r="A1107" s="2" t="s">
        <v>115</v>
      </c>
      <c r="B1107" s="6"/>
      <c r="C1107" s="6"/>
      <c r="D1107" s="6"/>
      <c r="E1107" s="6"/>
    </row>
    <row r="1108" spans="1:5" ht="9.75" customHeight="1">
      <c r="A1108" s="2" t="str">
        <f>+A4</f>
        <v>BY DEPARTMENT AND SEMESTER, 2007-2008</v>
      </c>
      <c r="B1108" s="6"/>
      <c r="C1108" s="6"/>
      <c r="D1108" s="6"/>
      <c r="E1108" s="6"/>
    </row>
    <row r="1109" ht="9.75" customHeight="1"/>
    <row r="1110" spans="1:5" ht="9.75" customHeight="1">
      <c r="A1110" s="3"/>
      <c r="B1110" s="7"/>
      <c r="C1110" s="7"/>
      <c r="D1110" s="7"/>
      <c r="E1110" s="9"/>
    </row>
    <row r="1111" spans="1:5" ht="9.75" customHeight="1">
      <c r="A1111" s="4" t="s">
        <v>43</v>
      </c>
      <c r="B1111" s="8" t="s">
        <v>140</v>
      </c>
      <c r="C1111" s="8" t="s">
        <v>60</v>
      </c>
      <c r="D1111" s="8" t="s">
        <v>139</v>
      </c>
      <c r="E1111" s="10" t="s">
        <v>157</v>
      </c>
    </row>
    <row r="1112" ht="9.75" customHeight="1"/>
    <row r="1113" spans="1:5" ht="9.75" customHeight="1">
      <c r="A1113" s="1" t="s">
        <v>27</v>
      </c>
      <c r="B1113" s="5">
        <f aca="true" t="shared" si="87" ref="B1113:D1124">B975+B837</f>
        <v>139</v>
      </c>
      <c r="C1113" s="5">
        <f t="shared" si="87"/>
        <v>0</v>
      </c>
      <c r="D1113" s="5">
        <f t="shared" si="87"/>
        <v>0</v>
      </c>
      <c r="E1113" s="5">
        <f aca="true" t="shared" si="88" ref="E1113:E1124">SUM(B1113:D1113)</f>
        <v>139</v>
      </c>
    </row>
    <row r="1114" spans="1:5" ht="9.75" customHeight="1">
      <c r="A1114" s="1" t="s">
        <v>28</v>
      </c>
      <c r="B1114" s="5">
        <f t="shared" si="87"/>
        <v>45</v>
      </c>
      <c r="C1114" s="5">
        <f t="shared" si="87"/>
        <v>0</v>
      </c>
      <c r="D1114" s="5">
        <f t="shared" si="87"/>
        <v>0</v>
      </c>
      <c r="E1114" s="5">
        <f t="shared" si="88"/>
        <v>45</v>
      </c>
    </row>
    <row r="1115" spans="1:5" ht="9.75" customHeight="1">
      <c r="A1115" s="1" t="s">
        <v>46</v>
      </c>
      <c r="B1115" s="5">
        <f t="shared" si="87"/>
        <v>3</v>
      </c>
      <c r="C1115" s="5">
        <f t="shared" si="87"/>
        <v>0</v>
      </c>
      <c r="D1115" s="5">
        <f t="shared" si="87"/>
        <v>0</v>
      </c>
      <c r="E1115" s="5">
        <f t="shared" si="88"/>
        <v>3</v>
      </c>
    </row>
    <row r="1116" spans="1:5" ht="9.75" customHeight="1">
      <c r="A1116" s="1" t="s">
        <v>47</v>
      </c>
      <c r="B1116" s="5">
        <f t="shared" si="87"/>
        <v>0</v>
      </c>
      <c r="C1116" s="5">
        <f t="shared" si="87"/>
        <v>0</v>
      </c>
      <c r="D1116" s="5">
        <f t="shared" si="87"/>
        <v>0</v>
      </c>
      <c r="E1116" s="5">
        <f t="shared" si="88"/>
        <v>0</v>
      </c>
    </row>
    <row r="1117" spans="1:5" ht="9.75" customHeight="1">
      <c r="A1117" s="1" t="s">
        <v>48</v>
      </c>
      <c r="B1117" s="5">
        <f t="shared" si="87"/>
        <v>1043</v>
      </c>
      <c r="C1117" s="5">
        <f t="shared" si="87"/>
        <v>0</v>
      </c>
      <c r="D1117" s="5">
        <f t="shared" si="87"/>
        <v>0</v>
      </c>
      <c r="E1117" s="5">
        <f t="shared" si="88"/>
        <v>1043</v>
      </c>
    </row>
    <row r="1118" spans="1:5" ht="9.75" customHeight="1">
      <c r="A1118" s="1" t="s">
        <v>49</v>
      </c>
      <c r="B1118" s="5">
        <f t="shared" si="87"/>
        <v>357</v>
      </c>
      <c r="C1118" s="5">
        <f t="shared" si="87"/>
        <v>0</v>
      </c>
      <c r="D1118" s="5">
        <f t="shared" si="87"/>
        <v>0</v>
      </c>
      <c r="E1118" s="5">
        <f t="shared" si="88"/>
        <v>357</v>
      </c>
    </row>
    <row r="1119" spans="1:5" ht="9.75" customHeight="1">
      <c r="A1119" s="1" t="s">
        <v>78</v>
      </c>
      <c r="B1119" s="5">
        <f t="shared" si="87"/>
        <v>30</v>
      </c>
      <c r="C1119" s="5">
        <f t="shared" si="87"/>
        <v>0</v>
      </c>
      <c r="D1119" s="5">
        <f t="shared" si="87"/>
        <v>0</v>
      </c>
      <c r="E1119" s="5">
        <f t="shared" si="88"/>
        <v>30</v>
      </c>
    </row>
    <row r="1120" spans="1:5" ht="9.75" customHeight="1">
      <c r="A1120" s="1" t="s">
        <v>85</v>
      </c>
      <c r="B1120" s="5">
        <f t="shared" si="87"/>
        <v>231</v>
      </c>
      <c r="C1120" s="5">
        <f t="shared" si="87"/>
        <v>0</v>
      </c>
      <c r="D1120" s="5">
        <f t="shared" si="87"/>
        <v>0</v>
      </c>
      <c r="E1120" s="5">
        <f t="shared" si="88"/>
        <v>231</v>
      </c>
    </row>
    <row r="1121" spans="1:5" ht="9.75" customHeight="1">
      <c r="A1121" s="1" t="s">
        <v>93</v>
      </c>
      <c r="B1121" s="5">
        <f t="shared" si="87"/>
        <v>0</v>
      </c>
      <c r="C1121" s="5">
        <f t="shared" si="87"/>
        <v>0</v>
      </c>
      <c r="D1121" s="5">
        <f t="shared" si="87"/>
        <v>0</v>
      </c>
      <c r="E1121" s="5">
        <f t="shared" si="88"/>
        <v>0</v>
      </c>
    </row>
    <row r="1122" spans="1:5" ht="9.75" customHeight="1">
      <c r="A1122" s="1" t="s">
        <v>125</v>
      </c>
      <c r="B1122" s="5">
        <f t="shared" si="87"/>
        <v>0</v>
      </c>
      <c r="C1122" s="5">
        <f t="shared" si="87"/>
        <v>0</v>
      </c>
      <c r="D1122" s="5">
        <f t="shared" si="87"/>
        <v>0</v>
      </c>
      <c r="E1122" s="5">
        <f t="shared" si="88"/>
        <v>0</v>
      </c>
    </row>
    <row r="1123" spans="1:5" ht="9.75" customHeight="1">
      <c r="A1123" s="1" t="s">
        <v>135</v>
      </c>
      <c r="B1123" s="5">
        <f t="shared" si="87"/>
        <v>2260</v>
      </c>
      <c r="C1123" s="5">
        <f t="shared" si="87"/>
        <v>0</v>
      </c>
      <c r="D1123" s="5">
        <f t="shared" si="87"/>
        <v>0</v>
      </c>
      <c r="E1123" s="5">
        <f t="shared" si="88"/>
        <v>2260</v>
      </c>
    </row>
    <row r="1124" spans="1:5" ht="9.75" customHeight="1">
      <c r="A1124" s="1" t="s">
        <v>155</v>
      </c>
      <c r="B1124" s="5">
        <f t="shared" si="87"/>
        <v>1356.5</v>
      </c>
      <c r="C1124" s="5">
        <f t="shared" si="87"/>
        <v>0</v>
      </c>
      <c r="D1124" s="5">
        <f t="shared" si="87"/>
        <v>0</v>
      </c>
      <c r="E1124" s="5">
        <f t="shared" si="88"/>
        <v>1356.5</v>
      </c>
    </row>
    <row r="1125" spans="1:6" ht="9.75" customHeight="1">
      <c r="A1125" s="1" t="s">
        <v>36</v>
      </c>
      <c r="B1125" s="5">
        <f>SUM(B1113:B1124)</f>
        <v>5464.5</v>
      </c>
      <c r="C1125" s="5">
        <f>SUM(C1113:C1124)</f>
        <v>0</v>
      </c>
      <c r="D1125" s="5">
        <f>SUM(D1113:D1124)</f>
        <v>0</v>
      </c>
      <c r="E1125" s="5">
        <f>SUM(E1113:E1124)</f>
        <v>5464.5</v>
      </c>
      <c r="F1125" s="11"/>
    </row>
    <row r="1126" ht="9.75" customHeight="1"/>
    <row r="1127" spans="1:6" ht="9.75" customHeight="1">
      <c r="A1127" s="1" t="s">
        <v>21</v>
      </c>
      <c r="B1127" s="5">
        <f aca="true" t="shared" si="89" ref="B1127:D1154">B989+B851</f>
        <v>64</v>
      </c>
      <c r="C1127" s="5">
        <f t="shared" si="89"/>
        <v>0</v>
      </c>
      <c r="D1127" s="5">
        <f t="shared" si="89"/>
        <v>0</v>
      </c>
      <c r="E1127" s="5">
        <f aca="true" t="shared" si="90" ref="E1127:E1153">SUM(B1127:D1127)</f>
        <v>64</v>
      </c>
      <c r="F1127" s="11"/>
    </row>
    <row r="1128" spans="1:6" ht="9.75" customHeight="1">
      <c r="A1128" s="1" t="s">
        <v>23</v>
      </c>
      <c r="B1128" s="5">
        <f t="shared" si="89"/>
        <v>0</v>
      </c>
      <c r="C1128" s="5">
        <f t="shared" si="89"/>
        <v>0</v>
      </c>
      <c r="D1128" s="5">
        <f t="shared" si="89"/>
        <v>0</v>
      </c>
      <c r="E1128" s="5">
        <f t="shared" si="90"/>
        <v>0</v>
      </c>
      <c r="F1128" s="11"/>
    </row>
    <row r="1129" spans="1:6" ht="9.75" customHeight="1">
      <c r="A1129" s="1" t="s">
        <v>33</v>
      </c>
      <c r="B1129" s="5">
        <f t="shared" si="89"/>
        <v>0</v>
      </c>
      <c r="C1129" s="5">
        <f t="shared" si="89"/>
        <v>0</v>
      </c>
      <c r="D1129" s="5">
        <f t="shared" si="89"/>
        <v>0</v>
      </c>
      <c r="E1129" s="5">
        <f t="shared" si="90"/>
        <v>0</v>
      </c>
      <c r="F1129" s="11"/>
    </row>
    <row r="1130" spans="1:6" ht="9.75" customHeight="1">
      <c r="A1130" s="1" t="s">
        <v>34</v>
      </c>
      <c r="B1130" s="5">
        <f t="shared" si="89"/>
        <v>0</v>
      </c>
      <c r="C1130" s="5">
        <f t="shared" si="89"/>
        <v>0</v>
      </c>
      <c r="D1130" s="5">
        <f t="shared" si="89"/>
        <v>0</v>
      </c>
      <c r="E1130" s="5">
        <f t="shared" si="90"/>
        <v>0</v>
      </c>
      <c r="F1130" s="11"/>
    </row>
    <row r="1131" spans="1:6" ht="9.75" customHeight="1">
      <c r="A1131" s="1" t="s">
        <v>44</v>
      </c>
      <c r="B1131" s="5">
        <f t="shared" si="89"/>
        <v>1198</v>
      </c>
      <c r="C1131" s="5">
        <f t="shared" si="89"/>
        <v>0</v>
      </c>
      <c r="D1131" s="5">
        <f t="shared" si="89"/>
        <v>0</v>
      </c>
      <c r="E1131" s="5">
        <f t="shared" si="90"/>
        <v>1198</v>
      </c>
      <c r="F1131" s="11"/>
    </row>
    <row r="1132" spans="1:6" ht="9.75" customHeight="1">
      <c r="A1132" s="1" t="s">
        <v>45</v>
      </c>
      <c r="B1132" s="5">
        <f t="shared" si="89"/>
        <v>0</v>
      </c>
      <c r="C1132" s="5">
        <f t="shared" si="89"/>
        <v>0</v>
      </c>
      <c r="D1132" s="5">
        <f t="shared" si="89"/>
        <v>0</v>
      </c>
      <c r="E1132" s="5">
        <f t="shared" si="90"/>
        <v>0</v>
      </c>
      <c r="F1132" s="11"/>
    </row>
    <row r="1133" spans="1:6" ht="9.75" customHeight="1">
      <c r="A1133" s="1" t="s">
        <v>51</v>
      </c>
      <c r="B1133" s="5">
        <f t="shared" si="89"/>
        <v>108</v>
      </c>
      <c r="C1133" s="5">
        <f t="shared" si="89"/>
        <v>0</v>
      </c>
      <c r="D1133" s="5">
        <f t="shared" si="89"/>
        <v>0</v>
      </c>
      <c r="E1133" s="5">
        <f t="shared" si="90"/>
        <v>108</v>
      </c>
      <c r="F1133" s="11"/>
    </row>
    <row r="1134" spans="1:6" ht="9.75" customHeight="1">
      <c r="A1134" s="1" t="s">
        <v>58</v>
      </c>
      <c r="B1134" s="5">
        <f t="shared" si="89"/>
        <v>3751</v>
      </c>
      <c r="C1134" s="5">
        <f t="shared" si="89"/>
        <v>0</v>
      </c>
      <c r="D1134" s="5">
        <f t="shared" si="89"/>
        <v>0</v>
      </c>
      <c r="E1134" s="5">
        <f t="shared" si="90"/>
        <v>3751</v>
      </c>
      <c r="F1134" s="11"/>
    </row>
    <row r="1135" spans="1:6" ht="9.75" customHeight="1">
      <c r="A1135" s="1" t="s">
        <v>59</v>
      </c>
      <c r="B1135" s="5">
        <f t="shared" si="89"/>
        <v>0</v>
      </c>
      <c r="C1135" s="5">
        <f t="shared" si="89"/>
        <v>0</v>
      </c>
      <c r="D1135" s="5">
        <f t="shared" si="89"/>
        <v>0</v>
      </c>
      <c r="E1135" s="5">
        <f t="shared" si="90"/>
        <v>0</v>
      </c>
      <c r="F1135" s="11"/>
    </row>
    <row r="1136" spans="1:6" ht="9.75" customHeight="1">
      <c r="A1136" s="1" t="s">
        <v>56</v>
      </c>
      <c r="B1136" s="5">
        <f t="shared" si="89"/>
        <v>396</v>
      </c>
      <c r="C1136" s="5">
        <f t="shared" si="89"/>
        <v>0</v>
      </c>
      <c r="D1136" s="5">
        <f t="shared" si="89"/>
        <v>0</v>
      </c>
      <c r="E1136" s="5">
        <f t="shared" si="90"/>
        <v>396</v>
      </c>
      <c r="F1136" s="11"/>
    </row>
    <row r="1137" spans="1:6" ht="9.75" customHeight="1">
      <c r="A1137" s="1" t="s">
        <v>57</v>
      </c>
      <c r="B1137" s="5">
        <f t="shared" si="89"/>
        <v>0</v>
      </c>
      <c r="C1137" s="5">
        <f t="shared" si="89"/>
        <v>0</v>
      </c>
      <c r="D1137" s="5">
        <f t="shared" si="89"/>
        <v>0</v>
      </c>
      <c r="E1137" s="5">
        <f t="shared" si="90"/>
        <v>0</v>
      </c>
      <c r="F1137" s="11"/>
    </row>
    <row r="1138" spans="1:6" ht="9.75" customHeight="1">
      <c r="A1138" s="1" t="s">
        <v>167</v>
      </c>
      <c r="B1138" s="5">
        <f t="shared" si="89"/>
        <v>339.5</v>
      </c>
      <c r="C1138" s="5">
        <f t="shared" si="89"/>
        <v>0</v>
      </c>
      <c r="D1138" s="5">
        <f t="shared" si="89"/>
        <v>0</v>
      </c>
      <c r="E1138" s="5">
        <f t="shared" si="90"/>
        <v>339.5</v>
      </c>
      <c r="F1138" s="11"/>
    </row>
    <row r="1139" spans="1:6" ht="9.75" customHeight="1">
      <c r="A1139" s="1" t="s">
        <v>62</v>
      </c>
      <c r="B1139" s="5">
        <f t="shared" si="89"/>
        <v>178</v>
      </c>
      <c r="C1139" s="5">
        <f t="shared" si="89"/>
        <v>0</v>
      </c>
      <c r="D1139" s="5">
        <f t="shared" si="89"/>
        <v>0</v>
      </c>
      <c r="E1139" s="5">
        <f t="shared" si="90"/>
        <v>178</v>
      </c>
      <c r="F1139" s="11"/>
    </row>
    <row r="1140" spans="1:6" ht="9.75" customHeight="1">
      <c r="A1140" s="1" t="s">
        <v>63</v>
      </c>
      <c r="B1140" s="5">
        <f t="shared" si="89"/>
        <v>0</v>
      </c>
      <c r="C1140" s="5">
        <f t="shared" si="89"/>
        <v>0</v>
      </c>
      <c r="D1140" s="5">
        <f t="shared" si="89"/>
        <v>0</v>
      </c>
      <c r="E1140" s="5">
        <f t="shared" si="90"/>
        <v>0</v>
      </c>
      <c r="F1140" s="11"/>
    </row>
    <row r="1141" spans="1:6" ht="9.75" customHeight="1">
      <c r="A1141" s="1" t="s">
        <v>66</v>
      </c>
      <c r="B1141" s="5">
        <f t="shared" si="89"/>
        <v>39</v>
      </c>
      <c r="C1141" s="5">
        <f t="shared" si="89"/>
        <v>0</v>
      </c>
      <c r="D1141" s="5">
        <f t="shared" si="89"/>
        <v>0</v>
      </c>
      <c r="E1141" s="5">
        <f t="shared" si="90"/>
        <v>39</v>
      </c>
      <c r="F1141" s="11"/>
    </row>
    <row r="1142" spans="1:6" ht="9.75" customHeight="1">
      <c r="A1142" s="1" t="s">
        <v>68</v>
      </c>
      <c r="B1142" s="5">
        <f t="shared" si="89"/>
        <v>0</v>
      </c>
      <c r="C1142" s="5">
        <f t="shared" si="89"/>
        <v>0</v>
      </c>
      <c r="D1142" s="5">
        <f t="shared" si="89"/>
        <v>0</v>
      </c>
      <c r="E1142" s="5">
        <f t="shared" si="90"/>
        <v>0</v>
      </c>
      <c r="F1142" s="11"/>
    </row>
    <row r="1143" spans="1:6" ht="9.75" customHeight="1">
      <c r="A1143" s="1" t="s">
        <v>73</v>
      </c>
      <c r="B1143" s="5">
        <f t="shared" si="89"/>
        <v>0</v>
      </c>
      <c r="C1143" s="5">
        <f t="shared" si="89"/>
        <v>0</v>
      </c>
      <c r="D1143" s="5">
        <f t="shared" si="89"/>
        <v>0</v>
      </c>
      <c r="E1143" s="5">
        <f t="shared" si="90"/>
        <v>0</v>
      </c>
      <c r="F1143" s="11"/>
    </row>
    <row r="1144" spans="1:6" ht="9.75" customHeight="1">
      <c r="A1144" s="1" t="s">
        <v>74</v>
      </c>
      <c r="B1144" s="5">
        <f t="shared" si="89"/>
        <v>0</v>
      </c>
      <c r="C1144" s="5">
        <f t="shared" si="89"/>
        <v>0</v>
      </c>
      <c r="D1144" s="5">
        <f t="shared" si="89"/>
        <v>0</v>
      </c>
      <c r="E1144" s="5">
        <f t="shared" si="90"/>
        <v>0</v>
      </c>
      <c r="F1144" s="11"/>
    </row>
    <row r="1145" spans="1:6" ht="9.75" customHeight="1">
      <c r="A1145" s="1" t="s">
        <v>79</v>
      </c>
      <c r="B1145" s="5">
        <f t="shared" si="89"/>
        <v>0</v>
      </c>
      <c r="C1145" s="5">
        <f t="shared" si="89"/>
        <v>0</v>
      </c>
      <c r="D1145" s="5">
        <f t="shared" si="89"/>
        <v>0</v>
      </c>
      <c r="E1145" s="5">
        <f t="shared" si="90"/>
        <v>0</v>
      </c>
      <c r="F1145" s="11"/>
    </row>
    <row r="1146" spans="1:6" ht="9.75" customHeight="1">
      <c r="A1146" s="1" t="s">
        <v>80</v>
      </c>
      <c r="B1146" s="5">
        <f t="shared" si="89"/>
        <v>0</v>
      </c>
      <c r="C1146" s="5">
        <f t="shared" si="89"/>
        <v>0</v>
      </c>
      <c r="D1146" s="5">
        <f t="shared" si="89"/>
        <v>0</v>
      </c>
      <c r="E1146" s="5">
        <f t="shared" si="90"/>
        <v>0</v>
      </c>
      <c r="F1146" s="11"/>
    </row>
    <row r="1147" spans="1:6" ht="9.75" customHeight="1">
      <c r="A1147" s="1" t="s">
        <v>81</v>
      </c>
      <c r="B1147" s="5">
        <f t="shared" si="89"/>
        <v>0</v>
      </c>
      <c r="C1147" s="5">
        <f t="shared" si="89"/>
        <v>0</v>
      </c>
      <c r="D1147" s="5">
        <f t="shared" si="89"/>
        <v>0</v>
      </c>
      <c r="E1147" s="5">
        <f t="shared" si="90"/>
        <v>0</v>
      </c>
      <c r="F1147" s="11"/>
    </row>
    <row r="1148" spans="1:6" ht="9.75" customHeight="1">
      <c r="A1148" s="1" t="s">
        <v>101</v>
      </c>
      <c r="B1148" s="5">
        <f t="shared" si="89"/>
        <v>424</v>
      </c>
      <c r="C1148" s="5">
        <f t="shared" si="89"/>
        <v>0</v>
      </c>
      <c r="D1148" s="5">
        <f t="shared" si="89"/>
        <v>0</v>
      </c>
      <c r="E1148" s="5">
        <f t="shared" si="90"/>
        <v>424</v>
      </c>
      <c r="F1148" s="11"/>
    </row>
    <row r="1149" spans="1:6" ht="9.75" customHeight="1">
      <c r="A1149" s="1" t="s">
        <v>124</v>
      </c>
      <c r="B1149" s="5">
        <f t="shared" si="89"/>
        <v>0</v>
      </c>
      <c r="C1149" s="5">
        <f t="shared" si="89"/>
        <v>0</v>
      </c>
      <c r="D1149" s="5">
        <f t="shared" si="89"/>
        <v>0</v>
      </c>
      <c r="E1149" s="5">
        <f t="shared" si="90"/>
        <v>0</v>
      </c>
      <c r="F1149" s="11"/>
    </row>
    <row r="1150" spans="1:6" ht="9.75" customHeight="1">
      <c r="A1150" s="1" t="s">
        <v>134</v>
      </c>
      <c r="B1150" s="5">
        <f t="shared" si="89"/>
        <v>0</v>
      </c>
      <c r="C1150" s="5">
        <f t="shared" si="89"/>
        <v>0</v>
      </c>
      <c r="D1150" s="5">
        <f t="shared" si="89"/>
        <v>0</v>
      </c>
      <c r="E1150" s="5">
        <f t="shared" si="90"/>
        <v>0</v>
      </c>
      <c r="F1150" s="11"/>
    </row>
    <row r="1151" spans="1:6" ht="9.75" customHeight="1">
      <c r="A1151" s="1" t="s">
        <v>138</v>
      </c>
      <c r="B1151" s="5">
        <f t="shared" si="89"/>
        <v>370</v>
      </c>
      <c r="C1151" s="5">
        <f t="shared" si="89"/>
        <v>0</v>
      </c>
      <c r="D1151" s="5">
        <f t="shared" si="89"/>
        <v>0</v>
      </c>
      <c r="E1151" s="5">
        <f t="shared" si="90"/>
        <v>370</v>
      </c>
      <c r="F1151" s="11"/>
    </row>
    <row r="1152" spans="1:6" ht="9.75" customHeight="1">
      <c r="A1152" s="1" t="s">
        <v>141</v>
      </c>
      <c r="B1152" s="5">
        <f t="shared" si="89"/>
        <v>0</v>
      </c>
      <c r="C1152" s="5">
        <f t="shared" si="89"/>
        <v>0</v>
      </c>
      <c r="D1152" s="5">
        <f t="shared" si="89"/>
        <v>0</v>
      </c>
      <c r="E1152" s="5">
        <f t="shared" si="90"/>
        <v>0</v>
      </c>
      <c r="F1152" s="11"/>
    </row>
    <row r="1153" spans="1:6" ht="9.75" customHeight="1">
      <c r="A1153" s="1" t="s">
        <v>156</v>
      </c>
      <c r="B1153" s="5">
        <f t="shared" si="89"/>
        <v>360</v>
      </c>
      <c r="C1153" s="5">
        <f t="shared" si="89"/>
        <v>0</v>
      </c>
      <c r="D1153" s="5">
        <f t="shared" si="89"/>
        <v>0</v>
      </c>
      <c r="E1153" s="5">
        <f t="shared" si="90"/>
        <v>360</v>
      </c>
      <c r="F1153" s="11"/>
    </row>
    <row r="1154" spans="1:6" ht="9.75" customHeight="1">
      <c r="A1154" s="1" t="s">
        <v>160</v>
      </c>
      <c r="B1154" s="5">
        <f t="shared" si="89"/>
        <v>1204</v>
      </c>
      <c r="C1154" s="5">
        <f t="shared" si="89"/>
        <v>0</v>
      </c>
      <c r="D1154" s="5">
        <f t="shared" si="89"/>
        <v>0</v>
      </c>
      <c r="E1154" s="5">
        <f>SUM(B1154:D1154)</f>
        <v>1204</v>
      </c>
      <c r="F1154" s="11"/>
    </row>
    <row r="1155" spans="1:6" ht="9.75" customHeight="1">
      <c r="A1155" s="1" t="s">
        <v>37</v>
      </c>
      <c r="B1155" s="5">
        <f>SUM(B1127:B1154)</f>
        <v>8431.5</v>
      </c>
      <c r="C1155" s="5">
        <f>SUM(C1127:C1154)</f>
        <v>0</v>
      </c>
      <c r="D1155" s="5">
        <f>SUM(D1127:D1154)</f>
        <v>0</v>
      </c>
      <c r="E1155" s="5">
        <f>SUM(E1127:E1154)</f>
        <v>8431.5</v>
      </c>
      <c r="F1155" s="11"/>
    </row>
    <row r="1156" ht="9.75" customHeight="1"/>
    <row r="1157" spans="1:5" ht="9.75" customHeight="1">
      <c r="A1157" s="1" t="s">
        <v>19</v>
      </c>
      <c r="B1157" s="5">
        <f aca="true" t="shared" si="91" ref="B1157:D1165">B1019+B881</f>
        <v>819</v>
      </c>
      <c r="C1157" s="5">
        <f t="shared" si="91"/>
        <v>0</v>
      </c>
      <c r="D1157" s="5">
        <f t="shared" si="91"/>
        <v>0</v>
      </c>
      <c r="E1157" s="5">
        <f aca="true" t="shared" si="92" ref="E1157:E1167">SUM(B1157:D1157)</f>
        <v>819</v>
      </c>
    </row>
    <row r="1158" spans="1:5" ht="9.75" customHeight="1">
      <c r="A1158" s="1" t="s">
        <v>30</v>
      </c>
      <c r="B1158" s="5">
        <f t="shared" si="91"/>
        <v>1117</v>
      </c>
      <c r="C1158" s="5">
        <f t="shared" si="91"/>
        <v>0</v>
      </c>
      <c r="D1158" s="5">
        <f t="shared" si="91"/>
        <v>0</v>
      </c>
      <c r="E1158" s="5">
        <f t="shared" si="92"/>
        <v>1117</v>
      </c>
    </row>
    <row r="1159" spans="1:5" ht="9.75" customHeight="1">
      <c r="A1159" s="1" t="s">
        <v>54</v>
      </c>
      <c r="B1159" s="5">
        <f t="shared" si="91"/>
        <v>276</v>
      </c>
      <c r="C1159" s="5">
        <f t="shared" si="91"/>
        <v>0</v>
      </c>
      <c r="D1159" s="5">
        <f t="shared" si="91"/>
        <v>0</v>
      </c>
      <c r="E1159" s="5">
        <f t="shared" si="92"/>
        <v>276</v>
      </c>
    </row>
    <row r="1160" spans="1:5" ht="9.75" customHeight="1">
      <c r="A1160" s="1" t="s">
        <v>61</v>
      </c>
      <c r="B1160" s="5">
        <f t="shared" si="91"/>
        <v>405</v>
      </c>
      <c r="C1160" s="5">
        <f t="shared" si="91"/>
        <v>0</v>
      </c>
      <c r="D1160" s="5">
        <f t="shared" si="91"/>
        <v>0</v>
      </c>
      <c r="E1160" s="5">
        <f t="shared" si="92"/>
        <v>405</v>
      </c>
    </row>
    <row r="1161" spans="1:5" ht="9.75" customHeight="1">
      <c r="A1161" s="1" t="s">
        <v>77</v>
      </c>
      <c r="B1161" s="5">
        <f t="shared" si="91"/>
        <v>472</v>
      </c>
      <c r="C1161" s="5">
        <f t="shared" si="91"/>
        <v>0</v>
      </c>
      <c r="D1161" s="5">
        <f t="shared" si="91"/>
        <v>0</v>
      </c>
      <c r="E1161" s="5">
        <f t="shared" si="92"/>
        <v>472</v>
      </c>
    </row>
    <row r="1162" spans="1:5" ht="9.75" customHeight="1">
      <c r="A1162" s="1" t="s">
        <v>83</v>
      </c>
      <c r="B1162" s="5">
        <f t="shared" si="91"/>
        <v>0</v>
      </c>
      <c r="C1162" s="5">
        <f t="shared" si="91"/>
        <v>0</v>
      </c>
      <c r="D1162" s="5">
        <f t="shared" si="91"/>
        <v>0</v>
      </c>
      <c r="E1162" s="5">
        <f t="shared" si="92"/>
        <v>0</v>
      </c>
    </row>
    <row r="1163" spans="1:5" ht="9.75" customHeight="1">
      <c r="A1163" s="1" t="s">
        <v>84</v>
      </c>
      <c r="B1163" s="5">
        <f t="shared" si="91"/>
        <v>528</v>
      </c>
      <c r="C1163" s="5">
        <f t="shared" si="91"/>
        <v>0</v>
      </c>
      <c r="D1163" s="5">
        <f t="shared" si="91"/>
        <v>0</v>
      </c>
      <c r="E1163" s="5">
        <f t="shared" si="92"/>
        <v>528</v>
      </c>
    </row>
    <row r="1164" spans="1:5" ht="9.75" customHeight="1">
      <c r="A1164" s="1" t="s">
        <v>86</v>
      </c>
      <c r="B1164" s="5">
        <f t="shared" si="91"/>
        <v>357</v>
      </c>
      <c r="C1164" s="5">
        <f t="shared" si="91"/>
        <v>0</v>
      </c>
      <c r="D1164" s="5">
        <f t="shared" si="91"/>
        <v>0</v>
      </c>
      <c r="E1164" s="5">
        <f t="shared" si="92"/>
        <v>357</v>
      </c>
    </row>
    <row r="1165" spans="1:5" ht="9.75" customHeight="1">
      <c r="A1165" s="1" t="s">
        <v>87</v>
      </c>
      <c r="B1165" s="5">
        <f t="shared" si="91"/>
        <v>453</v>
      </c>
      <c r="C1165" s="5">
        <f t="shared" si="91"/>
        <v>0</v>
      </c>
      <c r="D1165" s="5">
        <f t="shared" si="91"/>
        <v>0</v>
      </c>
      <c r="E1165" s="5">
        <f t="shared" si="92"/>
        <v>453</v>
      </c>
    </row>
    <row r="1166" spans="1:5" ht="9.75" customHeight="1">
      <c r="A1166" s="1" t="s">
        <v>90</v>
      </c>
      <c r="B1166" s="5">
        <f aca="true" t="shared" si="93" ref="B1166:D1167">B1028+B890</f>
        <v>150</v>
      </c>
      <c r="C1166" s="5">
        <f t="shared" si="93"/>
        <v>0</v>
      </c>
      <c r="D1166" s="5">
        <f t="shared" si="93"/>
        <v>0</v>
      </c>
      <c r="E1166" s="5">
        <f t="shared" si="92"/>
        <v>150</v>
      </c>
    </row>
    <row r="1167" spans="1:5" ht="9.75" customHeight="1">
      <c r="A1167" s="1" t="s">
        <v>128</v>
      </c>
      <c r="B1167" s="5">
        <f t="shared" si="93"/>
        <v>462</v>
      </c>
      <c r="C1167" s="5">
        <f t="shared" si="93"/>
        <v>0</v>
      </c>
      <c r="D1167" s="5">
        <f t="shared" si="93"/>
        <v>0</v>
      </c>
      <c r="E1167" s="5">
        <f t="shared" si="92"/>
        <v>462</v>
      </c>
    </row>
    <row r="1168" spans="1:6" ht="9.75" customHeight="1">
      <c r="A1168" s="1" t="s">
        <v>38</v>
      </c>
      <c r="B1168" s="5">
        <f>SUM(B1157:B1167)</f>
        <v>5039</v>
      </c>
      <c r="C1168" s="5">
        <f>SUM(C1157:C1167)</f>
        <v>0</v>
      </c>
      <c r="D1168" s="5">
        <f>SUM(D1157:D1167)</f>
        <v>0</v>
      </c>
      <c r="E1168" s="5">
        <f>SUM(E1157:E1167)</f>
        <v>5039</v>
      </c>
      <c r="F1168" s="11"/>
    </row>
    <row r="1169" ht="9.75" customHeight="1"/>
    <row r="1170" spans="1:6" ht="9.75" customHeight="1">
      <c r="A1170" s="1" t="s">
        <v>25</v>
      </c>
      <c r="B1170" s="5">
        <f aca="true" t="shared" si="94" ref="B1170:D1173">B1032+B894</f>
        <v>115</v>
      </c>
      <c r="C1170" s="5">
        <f t="shared" si="94"/>
        <v>0</v>
      </c>
      <c r="D1170" s="5">
        <f t="shared" si="94"/>
        <v>0</v>
      </c>
      <c r="E1170" s="5">
        <f>SUM(B1170:D1170)</f>
        <v>115</v>
      </c>
      <c r="F1170" s="11"/>
    </row>
    <row r="1171" spans="1:6" ht="9.75" customHeight="1">
      <c r="A1171" s="1" t="s">
        <v>26</v>
      </c>
      <c r="B1171" s="5">
        <f t="shared" si="94"/>
        <v>0</v>
      </c>
      <c r="C1171" s="5">
        <f t="shared" si="94"/>
        <v>0</v>
      </c>
      <c r="D1171" s="5">
        <f t="shared" si="94"/>
        <v>0</v>
      </c>
      <c r="E1171" s="5">
        <f>SUM(B1171:D1171)</f>
        <v>0</v>
      </c>
      <c r="F1171" s="11"/>
    </row>
    <row r="1172" spans="1:6" ht="9.75" customHeight="1">
      <c r="A1172" s="1" t="s">
        <v>32</v>
      </c>
      <c r="B1172" s="5">
        <f t="shared" si="94"/>
        <v>868</v>
      </c>
      <c r="C1172" s="5">
        <f t="shared" si="94"/>
        <v>0</v>
      </c>
      <c r="D1172" s="5">
        <f t="shared" si="94"/>
        <v>0</v>
      </c>
      <c r="E1172" s="5">
        <f>SUM(B1172:D1172)</f>
        <v>868</v>
      </c>
      <c r="F1172" s="11"/>
    </row>
    <row r="1173" spans="1:6" ht="9.75" customHeight="1">
      <c r="A1173" s="1" t="s">
        <v>71</v>
      </c>
      <c r="B1173" s="5">
        <f t="shared" si="94"/>
        <v>890</v>
      </c>
      <c r="C1173" s="5">
        <f t="shared" si="94"/>
        <v>0</v>
      </c>
      <c r="D1173" s="5">
        <f t="shared" si="94"/>
        <v>0</v>
      </c>
      <c r="E1173" s="5">
        <f>SUM(B1173:D1173)</f>
        <v>890</v>
      </c>
      <c r="F1173" s="11"/>
    </row>
    <row r="1174" spans="1:5" ht="9.75" customHeight="1">
      <c r="A1174" s="2" t="s">
        <v>153</v>
      </c>
      <c r="B1174" s="6"/>
      <c r="C1174" s="6"/>
      <c r="D1174" s="6"/>
      <c r="E1174" s="6"/>
    </row>
    <row r="1175" spans="1:5" ht="9.75" customHeight="1">
      <c r="A1175" s="2"/>
      <c r="B1175" s="6"/>
      <c r="C1175" s="6"/>
      <c r="D1175" s="6"/>
      <c r="E1175" s="6"/>
    </row>
    <row r="1176" spans="1:5" ht="9.75" customHeight="1">
      <c r="A1176" s="2" t="s">
        <v>115</v>
      </c>
      <c r="B1176" s="6"/>
      <c r="C1176" s="6"/>
      <c r="D1176" s="6"/>
      <c r="E1176" s="6"/>
    </row>
    <row r="1177" spans="1:5" ht="9.75" customHeight="1">
      <c r="A1177" s="2" t="str">
        <f>+A4</f>
        <v>BY DEPARTMENT AND SEMESTER, 2007-2008</v>
      </c>
      <c r="B1177" s="6"/>
      <c r="C1177" s="6"/>
      <c r="D1177" s="6"/>
      <c r="E1177" s="6"/>
    </row>
    <row r="1178" ht="9.75" customHeight="1"/>
    <row r="1179" spans="1:5" ht="9.75" customHeight="1">
      <c r="A1179" s="3"/>
      <c r="B1179" s="7"/>
      <c r="C1179" s="7"/>
      <c r="D1179" s="7"/>
      <c r="E1179" s="9"/>
    </row>
    <row r="1180" spans="1:5" ht="9.75" customHeight="1">
      <c r="A1180" s="4" t="s">
        <v>43</v>
      </c>
      <c r="B1180" s="8" t="s">
        <v>140</v>
      </c>
      <c r="C1180" s="8" t="s">
        <v>60</v>
      </c>
      <c r="D1180" s="8" t="s">
        <v>139</v>
      </c>
      <c r="E1180" s="10" t="s">
        <v>157</v>
      </c>
    </row>
    <row r="1181" ht="9.75" customHeight="1"/>
    <row r="1182" spans="1:6" ht="9.75" customHeight="1">
      <c r="A1182" s="1" t="s">
        <v>89</v>
      </c>
      <c r="B1182" s="5">
        <f aca="true" t="shared" si="95" ref="B1182:D1186">B1044+B906</f>
        <v>783</v>
      </c>
      <c r="C1182" s="5">
        <f t="shared" si="95"/>
        <v>0</v>
      </c>
      <c r="D1182" s="5">
        <f t="shared" si="95"/>
        <v>0</v>
      </c>
      <c r="E1182" s="5">
        <f>SUM(B1182:D1182)</f>
        <v>783</v>
      </c>
      <c r="F1182" s="11"/>
    </row>
    <row r="1183" spans="1:6" ht="9.75" customHeight="1">
      <c r="A1183" s="1" t="s">
        <v>111</v>
      </c>
      <c r="B1183" s="5">
        <f t="shared" si="95"/>
        <v>803</v>
      </c>
      <c r="C1183" s="5">
        <f t="shared" si="95"/>
        <v>0</v>
      </c>
      <c r="D1183" s="5">
        <f t="shared" si="95"/>
        <v>0</v>
      </c>
      <c r="E1183" s="5">
        <f>SUM(B1183:D1183)</f>
        <v>803</v>
      </c>
      <c r="F1183" s="11"/>
    </row>
    <row r="1184" spans="1:6" ht="9.75" customHeight="1">
      <c r="A1184" s="1" t="s">
        <v>121</v>
      </c>
      <c r="B1184" s="5">
        <f t="shared" si="95"/>
        <v>461</v>
      </c>
      <c r="C1184" s="5">
        <f t="shared" si="95"/>
        <v>0</v>
      </c>
      <c r="D1184" s="5">
        <f t="shared" si="95"/>
        <v>0</v>
      </c>
      <c r="E1184" s="5">
        <f>SUM(B1184:D1184)</f>
        <v>461</v>
      </c>
      <c r="F1184" s="11"/>
    </row>
    <row r="1185" spans="1:6" ht="9.75" customHeight="1">
      <c r="A1185" s="1" t="s">
        <v>132</v>
      </c>
      <c r="B1185" s="5">
        <f t="shared" si="95"/>
        <v>48</v>
      </c>
      <c r="C1185" s="5">
        <f t="shared" si="95"/>
        <v>0</v>
      </c>
      <c r="D1185" s="5">
        <f t="shared" si="95"/>
        <v>0</v>
      </c>
      <c r="E1185" s="5">
        <f>SUM(B1185:D1185)</f>
        <v>48</v>
      </c>
      <c r="F1185" s="11"/>
    </row>
    <row r="1186" spans="1:6" ht="9.75" customHeight="1">
      <c r="A1186" s="1" t="s">
        <v>154</v>
      </c>
      <c r="B1186" s="5">
        <f t="shared" si="95"/>
        <v>1262</v>
      </c>
      <c r="C1186" s="5">
        <f t="shared" si="95"/>
        <v>0</v>
      </c>
      <c r="D1186" s="5">
        <f t="shared" si="95"/>
        <v>0</v>
      </c>
      <c r="E1186" s="5">
        <f>SUM(B1186:D1186)</f>
        <v>1262</v>
      </c>
      <c r="F1186" s="11"/>
    </row>
    <row r="1187" spans="1:6" ht="9.75" customHeight="1">
      <c r="A1187" s="1" t="s">
        <v>39</v>
      </c>
      <c r="B1187" s="5">
        <f>SUM(B1170:B1186)</f>
        <v>5230</v>
      </c>
      <c r="C1187" s="5">
        <f>SUM(C1170:C1186)</f>
        <v>0</v>
      </c>
      <c r="D1187" s="5">
        <f>SUM(D1170:D1186)</f>
        <v>0</v>
      </c>
      <c r="E1187" s="5">
        <f>SUM(E1170:E1186)</f>
        <v>5230</v>
      </c>
      <c r="F1187" s="11"/>
    </row>
    <row r="1188" ht="9.75" customHeight="1"/>
    <row r="1189" spans="1:5" ht="9.75" customHeight="1">
      <c r="A1189" s="1" t="s">
        <v>35</v>
      </c>
      <c r="B1189" s="5">
        <f aca="true" t="shared" si="96" ref="B1189:D1208">B1051+B913</f>
        <v>397</v>
      </c>
      <c r="C1189" s="5">
        <f t="shared" si="96"/>
        <v>0</v>
      </c>
      <c r="D1189" s="5">
        <f t="shared" si="96"/>
        <v>0</v>
      </c>
      <c r="E1189" s="5">
        <f aca="true" t="shared" si="97" ref="E1189:E1209">SUM(B1189:D1189)</f>
        <v>397</v>
      </c>
    </row>
    <row r="1190" spans="1:5" ht="9.75" customHeight="1">
      <c r="A1190" s="1" t="s">
        <v>52</v>
      </c>
      <c r="B1190" s="5">
        <f t="shared" si="96"/>
        <v>40</v>
      </c>
      <c r="C1190" s="5">
        <f t="shared" si="96"/>
        <v>0</v>
      </c>
      <c r="D1190" s="5">
        <f t="shared" si="96"/>
        <v>0</v>
      </c>
      <c r="E1190" s="5">
        <f t="shared" si="97"/>
        <v>40</v>
      </c>
    </row>
    <row r="1191" spans="1:5" ht="9.75" customHeight="1">
      <c r="A1191" s="1" t="s">
        <v>53</v>
      </c>
      <c r="B1191" s="5">
        <f t="shared" si="96"/>
        <v>259</v>
      </c>
      <c r="C1191" s="5">
        <f t="shared" si="96"/>
        <v>0</v>
      </c>
      <c r="D1191" s="5">
        <f t="shared" si="96"/>
        <v>0</v>
      </c>
      <c r="E1191" s="5">
        <f t="shared" si="97"/>
        <v>259</v>
      </c>
    </row>
    <row r="1192" spans="1:5" ht="9.75" customHeight="1">
      <c r="A1192" s="1" t="s">
        <v>55</v>
      </c>
      <c r="B1192" s="5">
        <f t="shared" si="96"/>
        <v>234</v>
      </c>
      <c r="C1192" s="5">
        <f t="shared" si="96"/>
        <v>0</v>
      </c>
      <c r="D1192" s="5">
        <f t="shared" si="96"/>
        <v>0</v>
      </c>
      <c r="E1192" s="5">
        <f t="shared" si="97"/>
        <v>234</v>
      </c>
    </row>
    <row r="1193" spans="1:5" ht="9.75" customHeight="1">
      <c r="A1193" s="1" t="s">
        <v>69</v>
      </c>
      <c r="B1193" s="5">
        <f t="shared" si="96"/>
        <v>509</v>
      </c>
      <c r="C1193" s="5">
        <f t="shared" si="96"/>
        <v>0</v>
      </c>
      <c r="D1193" s="5">
        <f t="shared" si="96"/>
        <v>0</v>
      </c>
      <c r="E1193" s="5">
        <f t="shared" si="97"/>
        <v>509</v>
      </c>
    </row>
    <row r="1194" spans="1:5" ht="9.75" customHeight="1">
      <c r="A1194" s="1" t="s">
        <v>70</v>
      </c>
      <c r="B1194" s="5">
        <f t="shared" si="96"/>
        <v>316</v>
      </c>
      <c r="C1194" s="5">
        <f t="shared" si="96"/>
        <v>0</v>
      </c>
      <c r="D1194" s="5">
        <f t="shared" si="96"/>
        <v>0</v>
      </c>
      <c r="E1194" s="5">
        <f t="shared" si="97"/>
        <v>316</v>
      </c>
    </row>
    <row r="1195" spans="1:5" ht="9.75" customHeight="1">
      <c r="A1195" s="1" t="s">
        <v>72</v>
      </c>
      <c r="B1195" s="5">
        <f t="shared" si="96"/>
        <v>1508</v>
      </c>
      <c r="C1195" s="5">
        <f t="shared" si="96"/>
        <v>0</v>
      </c>
      <c r="D1195" s="5">
        <f t="shared" si="96"/>
        <v>0</v>
      </c>
      <c r="E1195" s="5">
        <f t="shared" si="97"/>
        <v>1508</v>
      </c>
    </row>
    <row r="1196" spans="1:5" ht="9.75" customHeight="1">
      <c r="A1196" s="1" t="s">
        <v>169</v>
      </c>
      <c r="B1196" s="5">
        <f t="shared" si="96"/>
        <v>6</v>
      </c>
      <c r="C1196" s="5">
        <f t="shared" si="96"/>
        <v>0</v>
      </c>
      <c r="D1196" s="5">
        <f t="shared" si="96"/>
        <v>0</v>
      </c>
      <c r="E1196" s="5">
        <f t="shared" si="97"/>
        <v>6</v>
      </c>
    </row>
    <row r="1197" spans="1:5" ht="9.75" customHeight="1">
      <c r="A1197" s="1" t="s">
        <v>94</v>
      </c>
      <c r="B1197" s="5">
        <f t="shared" si="96"/>
        <v>0</v>
      </c>
      <c r="C1197" s="5">
        <f t="shared" si="96"/>
        <v>0</v>
      </c>
      <c r="D1197" s="5">
        <f t="shared" si="96"/>
        <v>0</v>
      </c>
      <c r="E1197" s="5">
        <f t="shared" si="97"/>
        <v>0</v>
      </c>
    </row>
    <row r="1198" spans="1:5" ht="9.75" customHeight="1">
      <c r="A1198" s="1" t="s">
        <v>103</v>
      </c>
      <c r="B1198" s="5">
        <f t="shared" si="96"/>
        <v>334</v>
      </c>
      <c r="C1198" s="5">
        <f t="shared" si="96"/>
        <v>0</v>
      </c>
      <c r="D1198" s="5">
        <f t="shared" si="96"/>
        <v>0</v>
      </c>
      <c r="E1198" s="5">
        <f t="shared" si="97"/>
        <v>334</v>
      </c>
    </row>
    <row r="1199" spans="1:5" ht="9.75" customHeight="1">
      <c r="A1199" s="1" t="s">
        <v>104</v>
      </c>
      <c r="B1199" s="5">
        <f t="shared" si="96"/>
        <v>741</v>
      </c>
      <c r="C1199" s="5">
        <f t="shared" si="96"/>
        <v>0</v>
      </c>
      <c r="D1199" s="5">
        <f t="shared" si="96"/>
        <v>0</v>
      </c>
      <c r="E1199" s="5">
        <f t="shared" si="97"/>
        <v>741</v>
      </c>
    </row>
    <row r="1200" spans="1:5" ht="9.75" customHeight="1">
      <c r="A1200" s="1" t="s">
        <v>105</v>
      </c>
      <c r="B1200" s="5">
        <f t="shared" si="96"/>
        <v>0</v>
      </c>
      <c r="C1200" s="5">
        <f t="shared" si="96"/>
        <v>0</v>
      </c>
      <c r="D1200" s="5">
        <f t="shared" si="96"/>
        <v>0</v>
      </c>
      <c r="E1200" s="5">
        <f t="shared" si="97"/>
        <v>0</v>
      </c>
    </row>
    <row r="1201" spans="1:5" ht="9.75" customHeight="1">
      <c r="A1201" s="1" t="s">
        <v>106</v>
      </c>
      <c r="B1201" s="5">
        <f t="shared" si="96"/>
        <v>0</v>
      </c>
      <c r="C1201" s="5">
        <f t="shared" si="96"/>
        <v>0</v>
      </c>
      <c r="D1201" s="5">
        <f t="shared" si="96"/>
        <v>0</v>
      </c>
      <c r="E1201" s="5">
        <f t="shared" si="97"/>
        <v>0</v>
      </c>
    </row>
    <row r="1202" spans="1:5" ht="9.75" customHeight="1">
      <c r="A1202" s="1" t="s">
        <v>107</v>
      </c>
      <c r="B1202" s="5">
        <f t="shared" si="96"/>
        <v>0</v>
      </c>
      <c r="C1202" s="5">
        <f t="shared" si="96"/>
        <v>0</v>
      </c>
      <c r="D1202" s="5">
        <f t="shared" si="96"/>
        <v>0</v>
      </c>
      <c r="E1202" s="5">
        <f t="shared" si="97"/>
        <v>0</v>
      </c>
    </row>
    <row r="1203" spans="1:5" ht="9.75" customHeight="1">
      <c r="A1203" s="1" t="s">
        <v>108</v>
      </c>
      <c r="B1203" s="5">
        <f t="shared" si="96"/>
        <v>0</v>
      </c>
      <c r="C1203" s="5">
        <f t="shared" si="96"/>
        <v>0</v>
      </c>
      <c r="D1203" s="5">
        <f t="shared" si="96"/>
        <v>0</v>
      </c>
      <c r="E1203" s="5">
        <f t="shared" si="97"/>
        <v>0</v>
      </c>
    </row>
    <row r="1204" spans="1:5" ht="9.75" customHeight="1">
      <c r="A1204" s="1" t="s">
        <v>109</v>
      </c>
      <c r="B1204" s="5">
        <f t="shared" si="96"/>
        <v>0</v>
      </c>
      <c r="C1204" s="5">
        <f t="shared" si="96"/>
        <v>0</v>
      </c>
      <c r="D1204" s="5">
        <f t="shared" si="96"/>
        <v>0</v>
      </c>
      <c r="E1204" s="5">
        <f t="shared" si="97"/>
        <v>0</v>
      </c>
    </row>
    <row r="1205" spans="1:5" ht="9.75" customHeight="1">
      <c r="A1205" s="1" t="s">
        <v>110</v>
      </c>
      <c r="B1205" s="5">
        <f t="shared" si="96"/>
        <v>0</v>
      </c>
      <c r="C1205" s="5">
        <f t="shared" si="96"/>
        <v>0</v>
      </c>
      <c r="D1205" s="5">
        <f t="shared" si="96"/>
        <v>0</v>
      </c>
      <c r="E1205" s="5">
        <f t="shared" si="97"/>
        <v>0</v>
      </c>
    </row>
    <row r="1206" spans="1:5" ht="9.75" customHeight="1">
      <c r="A1206" s="1" t="s">
        <v>130</v>
      </c>
      <c r="B1206" s="5">
        <f t="shared" si="96"/>
        <v>739</v>
      </c>
      <c r="C1206" s="5">
        <f t="shared" si="96"/>
        <v>0</v>
      </c>
      <c r="D1206" s="5">
        <f t="shared" si="96"/>
        <v>0</v>
      </c>
      <c r="E1206" s="5">
        <f t="shared" si="97"/>
        <v>739</v>
      </c>
    </row>
    <row r="1207" spans="1:5" ht="9.75" customHeight="1">
      <c r="A1207" s="1" t="s">
        <v>131</v>
      </c>
      <c r="B1207" s="5">
        <f t="shared" si="96"/>
        <v>4107</v>
      </c>
      <c r="C1207" s="5">
        <f t="shared" si="96"/>
        <v>0</v>
      </c>
      <c r="D1207" s="5">
        <f t="shared" si="96"/>
        <v>0</v>
      </c>
      <c r="E1207" s="5">
        <f t="shared" si="97"/>
        <v>4107</v>
      </c>
    </row>
    <row r="1208" spans="1:5" ht="9.75" customHeight="1">
      <c r="A1208" s="1" t="s">
        <v>133</v>
      </c>
      <c r="B1208" s="5">
        <f t="shared" si="96"/>
        <v>538</v>
      </c>
      <c r="C1208" s="5">
        <f t="shared" si="96"/>
        <v>0</v>
      </c>
      <c r="D1208" s="5">
        <f t="shared" si="96"/>
        <v>0</v>
      </c>
      <c r="E1208" s="5">
        <f t="shared" si="97"/>
        <v>538</v>
      </c>
    </row>
    <row r="1209" spans="1:6" ht="9.75" customHeight="1">
      <c r="A1209" s="1" t="s">
        <v>40</v>
      </c>
      <c r="B1209" s="5">
        <f>SUM(B1189:B1208)</f>
        <v>9728</v>
      </c>
      <c r="C1209" s="5">
        <f>SUM(C1189:C1208)</f>
        <v>0</v>
      </c>
      <c r="D1209" s="5">
        <f>SUM(D1189:D1208)</f>
        <v>0</v>
      </c>
      <c r="E1209" s="5">
        <f t="shared" si="97"/>
        <v>9728</v>
      </c>
      <c r="F1209" s="11"/>
    </row>
    <row r="1210" ht="9.75" customHeight="1"/>
    <row r="1211" spans="1:5" ht="9.75" customHeight="1">
      <c r="A1211" s="1" t="s">
        <v>29</v>
      </c>
      <c r="B1211" s="5">
        <f aca="true" t="shared" si="98" ref="B1211:D1218">B1073+B935</f>
        <v>256</v>
      </c>
      <c r="C1211" s="5">
        <f t="shared" si="98"/>
        <v>0</v>
      </c>
      <c r="D1211" s="5">
        <f t="shared" si="98"/>
        <v>0</v>
      </c>
      <c r="E1211" s="5">
        <f aca="true" t="shared" si="99" ref="E1211:E1218">SUM(B1211:D1211)</f>
        <v>256</v>
      </c>
    </row>
    <row r="1212" spans="1:5" ht="9.75" customHeight="1">
      <c r="A1212" s="1" t="s">
        <v>31</v>
      </c>
      <c r="B1212" s="5">
        <f t="shared" si="98"/>
        <v>2484</v>
      </c>
      <c r="C1212" s="5">
        <f t="shared" si="98"/>
        <v>0</v>
      </c>
      <c r="D1212" s="5">
        <f t="shared" si="98"/>
        <v>0</v>
      </c>
      <c r="E1212" s="5">
        <f t="shared" si="99"/>
        <v>2484</v>
      </c>
    </row>
    <row r="1213" spans="1:5" ht="9.75" customHeight="1">
      <c r="A1213" s="1" t="s">
        <v>65</v>
      </c>
      <c r="B1213" s="5">
        <f t="shared" si="98"/>
        <v>492</v>
      </c>
      <c r="C1213" s="5">
        <f t="shared" si="98"/>
        <v>0</v>
      </c>
      <c r="D1213" s="5">
        <f t="shared" si="98"/>
        <v>0</v>
      </c>
      <c r="E1213" s="5">
        <f t="shared" si="99"/>
        <v>492</v>
      </c>
    </row>
    <row r="1214" spans="1:5" ht="9.75" customHeight="1">
      <c r="A1214" s="1" t="s">
        <v>91</v>
      </c>
      <c r="B1214" s="5">
        <f t="shared" si="98"/>
        <v>3614</v>
      </c>
      <c r="C1214" s="5">
        <f t="shared" si="98"/>
        <v>0</v>
      </c>
      <c r="D1214" s="5">
        <f t="shared" si="98"/>
        <v>0</v>
      </c>
      <c r="E1214" s="5">
        <f t="shared" si="99"/>
        <v>3614</v>
      </c>
    </row>
    <row r="1215" spans="1:5" ht="9.75" customHeight="1">
      <c r="A1215" s="1" t="s">
        <v>92</v>
      </c>
      <c r="B1215" s="5">
        <f t="shared" si="98"/>
        <v>0</v>
      </c>
      <c r="C1215" s="5">
        <f t="shared" si="98"/>
        <v>0</v>
      </c>
      <c r="D1215" s="5">
        <f t="shared" si="98"/>
        <v>0</v>
      </c>
      <c r="E1215" s="5">
        <f t="shared" si="99"/>
        <v>0</v>
      </c>
    </row>
    <row r="1216" spans="1:5" ht="9.75" customHeight="1">
      <c r="A1216" s="1" t="s">
        <v>95</v>
      </c>
      <c r="B1216" s="5">
        <f t="shared" si="98"/>
        <v>747</v>
      </c>
      <c r="C1216" s="5">
        <f t="shared" si="98"/>
        <v>0</v>
      </c>
      <c r="D1216" s="5">
        <f t="shared" si="98"/>
        <v>0</v>
      </c>
      <c r="E1216" s="5">
        <f t="shared" si="99"/>
        <v>747</v>
      </c>
    </row>
    <row r="1217" spans="1:5" ht="9.75" customHeight="1">
      <c r="A1217" s="1" t="s">
        <v>122</v>
      </c>
      <c r="B1217" s="5">
        <f t="shared" si="98"/>
        <v>393</v>
      </c>
      <c r="C1217" s="5">
        <f t="shared" si="98"/>
        <v>0</v>
      </c>
      <c r="D1217" s="5">
        <f t="shared" si="98"/>
        <v>0</v>
      </c>
      <c r="E1217" s="5">
        <f t="shared" si="99"/>
        <v>393</v>
      </c>
    </row>
    <row r="1218" spans="1:5" ht="9.75" customHeight="1">
      <c r="A1218" s="1" t="s">
        <v>162</v>
      </c>
      <c r="B1218" s="5">
        <f t="shared" si="98"/>
        <v>717</v>
      </c>
      <c r="C1218" s="5">
        <f t="shared" si="98"/>
        <v>0</v>
      </c>
      <c r="D1218" s="5">
        <f t="shared" si="98"/>
        <v>0</v>
      </c>
      <c r="E1218" s="5">
        <f t="shared" si="99"/>
        <v>717</v>
      </c>
    </row>
    <row r="1219" spans="1:6" ht="9.75" customHeight="1">
      <c r="A1219" s="1" t="s">
        <v>41</v>
      </c>
      <c r="B1219" s="5">
        <f>SUM(B1211:B1218)</f>
        <v>8703</v>
      </c>
      <c r="C1219" s="5">
        <f>SUM(C1211:C1218)</f>
        <v>0</v>
      </c>
      <c r="D1219" s="5">
        <f>SUM(D1211:D1218)</f>
        <v>0</v>
      </c>
      <c r="E1219" s="5">
        <f>SUM(E1211:E1218)</f>
        <v>8703</v>
      </c>
      <c r="F1219" s="11"/>
    </row>
    <row r="1220" ht="9.75" customHeight="1"/>
    <row r="1221" spans="1:5" ht="9.75" customHeight="1">
      <c r="A1221" s="1" t="s">
        <v>20</v>
      </c>
      <c r="B1221" s="5">
        <f aca="true" t="shared" si="100" ref="B1221:D1227">B1083+B945</f>
        <v>0</v>
      </c>
      <c r="C1221" s="5">
        <f t="shared" si="100"/>
        <v>0</v>
      </c>
      <c r="D1221" s="5">
        <f t="shared" si="100"/>
        <v>0</v>
      </c>
      <c r="E1221" s="5">
        <f aca="true" t="shared" si="101" ref="E1221:E1235">SUM(B1221:D1221)</f>
        <v>0</v>
      </c>
    </row>
    <row r="1222" spans="1:5" ht="9.75" customHeight="1">
      <c r="A1222" s="1" t="s">
        <v>22</v>
      </c>
      <c r="B1222" s="5">
        <f t="shared" si="100"/>
        <v>630</v>
      </c>
      <c r="C1222" s="5">
        <f t="shared" si="100"/>
        <v>0</v>
      </c>
      <c r="D1222" s="5">
        <f t="shared" si="100"/>
        <v>0</v>
      </c>
      <c r="E1222" s="5">
        <f t="shared" si="101"/>
        <v>630</v>
      </c>
    </row>
    <row r="1223" spans="1:5" ht="9.75" customHeight="1">
      <c r="A1223" s="1" t="s">
        <v>50</v>
      </c>
      <c r="B1223" s="5">
        <f t="shared" si="100"/>
        <v>1056</v>
      </c>
      <c r="C1223" s="5">
        <f t="shared" si="100"/>
        <v>0</v>
      </c>
      <c r="D1223" s="5">
        <f t="shared" si="100"/>
        <v>0</v>
      </c>
      <c r="E1223" s="5">
        <f t="shared" si="101"/>
        <v>1056</v>
      </c>
    </row>
    <row r="1224" spans="1:5" ht="9.75" customHeight="1">
      <c r="A1224" s="1" t="s">
        <v>64</v>
      </c>
      <c r="B1224" s="5">
        <f t="shared" si="100"/>
        <v>240</v>
      </c>
      <c r="C1224" s="5">
        <f t="shared" si="100"/>
        <v>0</v>
      </c>
      <c r="D1224" s="5">
        <f t="shared" si="100"/>
        <v>0</v>
      </c>
      <c r="E1224" s="5">
        <f t="shared" si="101"/>
        <v>240</v>
      </c>
    </row>
    <row r="1225" spans="1:5" ht="9.75" customHeight="1">
      <c r="A1225" s="1" t="s">
        <v>67</v>
      </c>
      <c r="B1225" s="5">
        <f t="shared" si="100"/>
        <v>190</v>
      </c>
      <c r="C1225" s="5">
        <f t="shared" si="100"/>
        <v>0</v>
      </c>
      <c r="D1225" s="5">
        <f t="shared" si="100"/>
        <v>0</v>
      </c>
      <c r="E1225" s="5">
        <f t="shared" si="101"/>
        <v>190</v>
      </c>
    </row>
    <row r="1226" spans="1:5" ht="9.75" customHeight="1">
      <c r="A1226" s="1" t="s">
        <v>75</v>
      </c>
      <c r="B1226" s="5">
        <f t="shared" si="100"/>
        <v>1443</v>
      </c>
      <c r="C1226" s="5">
        <f t="shared" si="100"/>
        <v>0</v>
      </c>
      <c r="D1226" s="5">
        <f t="shared" si="100"/>
        <v>0</v>
      </c>
      <c r="E1226" s="5">
        <f t="shared" si="101"/>
        <v>1443</v>
      </c>
    </row>
    <row r="1227" spans="1:5" ht="9.75" customHeight="1">
      <c r="A1227" s="1" t="s">
        <v>88</v>
      </c>
      <c r="B1227" s="5">
        <f aca="true" t="shared" si="102" ref="B1227:C1235">B1089+B951</f>
        <v>153</v>
      </c>
      <c r="C1227" s="5">
        <f t="shared" si="102"/>
        <v>0</v>
      </c>
      <c r="D1227" s="5">
        <f t="shared" si="100"/>
        <v>0</v>
      </c>
      <c r="E1227" s="5">
        <f t="shared" si="101"/>
        <v>153</v>
      </c>
    </row>
    <row r="1228" spans="1:5" ht="9.75" customHeight="1">
      <c r="A1228" s="1" t="s">
        <v>96</v>
      </c>
      <c r="B1228" s="5">
        <f t="shared" si="102"/>
        <v>7</v>
      </c>
      <c r="C1228" s="5">
        <f t="shared" si="102"/>
        <v>0</v>
      </c>
      <c r="D1228" s="5">
        <f aca="true" t="shared" si="103" ref="D1228:D1235">D1090+D952</f>
        <v>0</v>
      </c>
      <c r="E1228" s="5">
        <f t="shared" si="101"/>
        <v>7</v>
      </c>
    </row>
    <row r="1229" spans="1:5" ht="9.75" customHeight="1">
      <c r="A1229" s="1" t="s">
        <v>102</v>
      </c>
      <c r="B1229" s="5">
        <f t="shared" si="102"/>
        <v>0</v>
      </c>
      <c r="C1229" s="5">
        <f t="shared" si="102"/>
        <v>0</v>
      </c>
      <c r="D1229" s="5">
        <f t="shared" si="103"/>
        <v>0</v>
      </c>
      <c r="E1229" s="5">
        <f t="shared" si="101"/>
        <v>0</v>
      </c>
    </row>
    <row r="1230" spans="1:5" ht="9.75" customHeight="1">
      <c r="A1230" s="1" t="s">
        <v>120</v>
      </c>
      <c r="B1230" s="5">
        <f t="shared" si="102"/>
        <v>504</v>
      </c>
      <c r="C1230" s="5">
        <f t="shared" si="102"/>
        <v>0</v>
      </c>
      <c r="D1230" s="5">
        <f t="shared" si="103"/>
        <v>0</v>
      </c>
      <c r="E1230" s="5">
        <f t="shared" si="101"/>
        <v>504</v>
      </c>
    </row>
    <row r="1231" spans="1:5" ht="9.75" customHeight="1">
      <c r="A1231" s="1" t="s">
        <v>123</v>
      </c>
      <c r="B1231" s="5">
        <f t="shared" si="102"/>
        <v>1152</v>
      </c>
      <c r="C1231" s="5">
        <f t="shared" si="102"/>
        <v>0</v>
      </c>
      <c r="D1231" s="5">
        <f t="shared" si="103"/>
        <v>0</v>
      </c>
      <c r="E1231" s="5">
        <f t="shared" si="101"/>
        <v>1152</v>
      </c>
    </row>
    <row r="1232" spans="1:5" ht="9.75" customHeight="1">
      <c r="A1232" s="1" t="s">
        <v>126</v>
      </c>
      <c r="B1232" s="5">
        <f t="shared" si="102"/>
        <v>1262</v>
      </c>
      <c r="C1232" s="5">
        <f t="shared" si="102"/>
        <v>0</v>
      </c>
      <c r="D1232" s="5">
        <f t="shared" si="103"/>
        <v>0</v>
      </c>
      <c r="E1232" s="5">
        <f t="shared" si="101"/>
        <v>1262</v>
      </c>
    </row>
    <row r="1233" spans="1:5" ht="9.75" customHeight="1">
      <c r="A1233" s="1" t="s">
        <v>136</v>
      </c>
      <c r="B1233" s="5">
        <f t="shared" si="102"/>
        <v>375</v>
      </c>
      <c r="C1233" s="5">
        <f t="shared" si="102"/>
        <v>0</v>
      </c>
      <c r="D1233" s="5">
        <f t="shared" si="103"/>
        <v>0</v>
      </c>
      <c r="E1233" s="5">
        <f t="shared" si="101"/>
        <v>375</v>
      </c>
    </row>
    <row r="1234" spans="1:5" ht="9.75" customHeight="1">
      <c r="A1234" s="1" t="s">
        <v>137</v>
      </c>
      <c r="B1234" s="5">
        <f t="shared" si="102"/>
        <v>618</v>
      </c>
      <c r="C1234" s="5">
        <f t="shared" si="102"/>
        <v>0</v>
      </c>
      <c r="D1234" s="5">
        <f t="shared" si="103"/>
        <v>0</v>
      </c>
      <c r="E1234" s="5">
        <f t="shared" si="101"/>
        <v>618</v>
      </c>
    </row>
    <row r="1235" spans="1:5" ht="9.75" customHeight="1">
      <c r="A1235" s="1" t="s">
        <v>161</v>
      </c>
      <c r="B1235" s="5">
        <f t="shared" si="102"/>
        <v>58</v>
      </c>
      <c r="C1235" s="5">
        <f t="shared" si="102"/>
        <v>0</v>
      </c>
      <c r="D1235" s="5">
        <f t="shared" si="103"/>
        <v>0</v>
      </c>
      <c r="E1235" s="5">
        <f t="shared" si="101"/>
        <v>58</v>
      </c>
    </row>
    <row r="1236" spans="1:6" ht="9.75" customHeight="1">
      <c r="A1236" s="1" t="s">
        <v>42</v>
      </c>
      <c r="B1236" s="5">
        <f>SUM(B1221:B1235)</f>
        <v>7688</v>
      </c>
      <c r="C1236" s="5">
        <f>SUM(C1221:C1235)</f>
        <v>0</v>
      </c>
      <c r="D1236" s="5">
        <f>SUM(D1221:D1235)</f>
        <v>0</v>
      </c>
      <c r="E1236" s="5">
        <f>SUM(E1221:E1235)</f>
        <v>7688</v>
      </c>
      <c r="F1236" s="11"/>
    </row>
    <row r="1237" ht="9.75" customHeight="1"/>
    <row r="1238" spans="1:5" ht="9.75" customHeight="1">
      <c r="A1238" s="1" t="s">
        <v>76</v>
      </c>
      <c r="B1238" s="5">
        <f aca="true" t="shared" si="104" ref="B1238:D1239">B1100+B962</f>
        <v>0</v>
      </c>
      <c r="C1238" s="5">
        <f t="shared" si="104"/>
        <v>0</v>
      </c>
      <c r="D1238" s="5">
        <f t="shared" si="104"/>
        <v>0</v>
      </c>
      <c r="E1238" s="5">
        <f>SUM(B1238:D1238)</f>
        <v>0</v>
      </c>
    </row>
    <row r="1239" spans="1:5" ht="9.75" customHeight="1">
      <c r="A1239" s="1" t="s">
        <v>82</v>
      </c>
      <c r="B1239" s="5">
        <f t="shared" si="104"/>
        <v>340</v>
      </c>
      <c r="C1239" s="5">
        <f t="shared" si="104"/>
        <v>0</v>
      </c>
      <c r="D1239" s="5">
        <f t="shared" si="104"/>
        <v>0</v>
      </c>
      <c r="E1239" s="5">
        <f>SUM(B1239:D1239)</f>
        <v>340</v>
      </c>
    </row>
    <row r="1240" spans="1:6" ht="9.75" customHeight="1">
      <c r="A1240" s="1" t="s">
        <v>119</v>
      </c>
      <c r="B1240" s="5">
        <f>SUM(B1238:B1239)</f>
        <v>340</v>
      </c>
      <c r="C1240" s="5">
        <f>SUM(C1238:C1239)</f>
        <v>0</v>
      </c>
      <c r="D1240" s="5">
        <f>SUM(D1238:D1239)</f>
        <v>0</v>
      </c>
      <c r="E1240" s="5">
        <f>SUM(E1238:E1239)</f>
        <v>340</v>
      </c>
      <c r="F1240" s="11"/>
    </row>
    <row r="1241" ht="9.75" customHeight="1"/>
    <row r="1242" spans="1:6" ht="9.75" customHeight="1">
      <c r="A1242" s="1" t="s">
        <v>158</v>
      </c>
      <c r="B1242" s="5">
        <f>B1240+B1236+B1219+B1209+B1187+B1168+B1155+B1125</f>
        <v>50624</v>
      </c>
      <c r="C1242" s="13">
        <f>C1240+C1236+C1219+C1209+C1187+C1168+C1155+C1125</f>
        <v>0</v>
      </c>
      <c r="D1242" s="5">
        <f>D1240+D1236+D1219+D1209+D1187+D1168+D1155+D1125</f>
        <v>0</v>
      </c>
      <c r="E1242" s="5">
        <f>E1240+E1236+E1219+E1209+E1187+E1168+E1155+E1125</f>
        <v>50624</v>
      </c>
      <c r="F1242" s="11"/>
    </row>
  </sheetData>
  <sheetProtection/>
  <mergeCells count="2">
    <mergeCell ref="A1:E1"/>
    <mergeCell ref="A70:E70"/>
  </mergeCells>
  <printOptions/>
  <pageMargins left="0.75" right="0.75" top="0.5" bottom="1" header="0.5" footer="0.5"/>
  <pageSetup horizontalDpi="600" verticalDpi="600" orientation="portrait" r:id="rId1"/>
  <headerFooter alignWithMargins="0">
    <oddFooter xml:space="preserve">&amp;L&amp;"Arial MT,Regular"&amp;8Weber State University&amp;C&amp;"Arial MT,Regular"&amp;8Institutional Research&amp;R&amp;"Arial MT,Regular"&amp;8Page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60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37.421875" style="16" customWidth="1"/>
    <col min="2" max="9" width="9.28125" style="16" hidden="1" customWidth="1"/>
    <col min="10" max="10" width="8.421875" style="16" hidden="1" customWidth="1"/>
    <col min="11" max="12" width="8.421875" style="17" hidden="1" customWidth="1"/>
    <col min="13" max="14" width="8.421875" style="18" hidden="1" customWidth="1"/>
    <col min="15" max="15" width="8.421875" style="16" hidden="1" customWidth="1"/>
    <col min="16" max="16" width="8.421875" style="18" customWidth="1"/>
    <col min="17" max="20" width="9.140625" style="14" customWidth="1"/>
    <col min="23" max="23" width="9.140625" style="14" customWidth="1"/>
  </cols>
  <sheetData>
    <row r="1" spans="1:23" ht="9.75" customHeight="1">
      <c r="A1" s="65" t="s">
        <v>143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68"/>
      <c r="M1" s="73"/>
      <c r="N1" s="68"/>
      <c r="O1" s="68"/>
      <c r="P1" s="68"/>
      <c r="Q1" s="68"/>
      <c r="R1" s="68"/>
      <c r="S1" s="68"/>
      <c r="T1" s="68"/>
      <c r="U1" s="29"/>
      <c r="V1" s="29"/>
      <c r="W1"/>
    </row>
    <row r="2" spans="1:22" ht="9.7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3"/>
      <c r="L2" s="33"/>
      <c r="M2" s="34"/>
      <c r="N2" s="34"/>
      <c r="O2" s="34"/>
      <c r="P2" s="34"/>
      <c r="Q2" s="35"/>
      <c r="R2" s="35"/>
      <c r="S2" s="35"/>
      <c r="T2" s="35"/>
      <c r="U2" s="29"/>
      <c r="V2" s="29"/>
    </row>
    <row r="3" spans="1:23" ht="9.75" customHeight="1">
      <c r="A3" s="65" t="s">
        <v>5</v>
      </c>
      <c r="B3" s="71"/>
      <c r="C3" s="71"/>
      <c r="D3" s="71"/>
      <c r="E3" s="71"/>
      <c r="F3" s="71"/>
      <c r="G3" s="71"/>
      <c r="H3" s="71"/>
      <c r="I3" s="71"/>
      <c r="J3" s="71"/>
      <c r="K3" s="72"/>
      <c r="L3" s="68"/>
      <c r="M3" s="73"/>
      <c r="N3" s="68"/>
      <c r="O3" s="68"/>
      <c r="P3" s="68"/>
      <c r="Q3" s="68"/>
      <c r="R3" s="68"/>
      <c r="S3" s="68"/>
      <c r="T3" s="68"/>
      <c r="U3" s="29"/>
      <c r="V3" s="29"/>
      <c r="W3"/>
    </row>
    <row r="4" spans="1:23" ht="9.75" customHeight="1">
      <c r="A4" s="65" t="s">
        <v>172</v>
      </c>
      <c r="B4" s="71"/>
      <c r="C4" s="71"/>
      <c r="D4" s="71"/>
      <c r="E4" s="71"/>
      <c r="F4" s="71"/>
      <c r="G4" s="71"/>
      <c r="H4" s="71"/>
      <c r="I4" s="71"/>
      <c r="J4" s="71"/>
      <c r="K4" s="72"/>
      <c r="L4" s="68"/>
      <c r="M4" s="73"/>
      <c r="N4" s="68"/>
      <c r="O4" s="68"/>
      <c r="P4" s="68"/>
      <c r="Q4" s="68"/>
      <c r="R4" s="68"/>
      <c r="S4" s="68"/>
      <c r="T4" s="68"/>
      <c r="U4" s="29"/>
      <c r="V4" s="29"/>
      <c r="W4"/>
    </row>
    <row r="5" spans="1:20" ht="9.7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8"/>
      <c r="L5" s="38"/>
      <c r="M5" s="39"/>
      <c r="N5" s="39"/>
      <c r="O5" s="39"/>
      <c r="P5" s="39"/>
      <c r="Q5" s="40"/>
      <c r="R5" s="40"/>
      <c r="S5" s="40"/>
      <c r="T5" s="40"/>
    </row>
    <row r="6" spans="1:23" ht="9.75" customHeight="1">
      <c r="A6" s="41"/>
      <c r="B6" s="42"/>
      <c r="C6" s="42"/>
      <c r="D6" s="42"/>
      <c r="E6" s="42" t="s">
        <v>129</v>
      </c>
      <c r="F6" s="42"/>
      <c r="G6" s="42" t="s">
        <v>129</v>
      </c>
      <c r="H6" s="42"/>
      <c r="I6" s="42" t="s">
        <v>129</v>
      </c>
      <c r="J6" s="42"/>
      <c r="K6" s="43" t="s">
        <v>129</v>
      </c>
      <c r="L6" s="43"/>
      <c r="M6" s="44" t="s">
        <v>127</v>
      </c>
      <c r="N6" s="44"/>
      <c r="O6" s="44"/>
      <c r="P6" s="44"/>
      <c r="Q6" s="44"/>
      <c r="R6" s="44"/>
      <c r="S6" s="44"/>
      <c r="T6" s="44"/>
      <c r="U6" s="44"/>
      <c r="V6" s="44"/>
      <c r="W6" s="45"/>
    </row>
    <row r="7" spans="1:23" ht="9.75" customHeight="1">
      <c r="A7" s="46" t="s">
        <v>43</v>
      </c>
      <c r="B7" s="47" t="s">
        <v>7</v>
      </c>
      <c r="C7" s="47" t="s">
        <v>8</v>
      </c>
      <c r="D7" s="47" t="s">
        <v>9</v>
      </c>
      <c r="E7" s="47" t="s">
        <v>10</v>
      </c>
      <c r="F7" s="47" t="s">
        <v>10</v>
      </c>
      <c r="G7" s="47" t="s">
        <v>11</v>
      </c>
      <c r="H7" s="47" t="s">
        <v>11</v>
      </c>
      <c r="I7" s="47" t="s">
        <v>12</v>
      </c>
      <c r="J7" s="47" t="s">
        <v>12</v>
      </c>
      <c r="K7" s="48" t="s">
        <v>13</v>
      </c>
      <c r="L7" s="49" t="s">
        <v>13</v>
      </c>
      <c r="M7" s="49" t="s">
        <v>14</v>
      </c>
      <c r="N7" s="49" t="s">
        <v>14</v>
      </c>
      <c r="O7" s="49" t="s">
        <v>15</v>
      </c>
      <c r="P7" s="49" t="s">
        <v>16</v>
      </c>
      <c r="Q7" s="49" t="s">
        <v>17</v>
      </c>
      <c r="R7" s="49" t="s">
        <v>18</v>
      </c>
      <c r="S7" s="49" t="s">
        <v>163</v>
      </c>
      <c r="T7" s="49" t="s">
        <v>164</v>
      </c>
      <c r="U7" s="49" t="s">
        <v>165</v>
      </c>
      <c r="V7" s="49" t="s">
        <v>166</v>
      </c>
      <c r="W7" s="50" t="s">
        <v>171</v>
      </c>
    </row>
    <row r="8" spans="1:22" ht="9.75" customHeight="1">
      <c r="A8" s="36"/>
      <c r="B8" s="51"/>
      <c r="C8" s="37"/>
      <c r="D8" s="37"/>
      <c r="E8" s="37"/>
      <c r="F8" s="37"/>
      <c r="G8" s="37"/>
      <c r="H8" s="37"/>
      <c r="I8" s="37"/>
      <c r="J8" s="37"/>
      <c r="K8" s="38"/>
      <c r="L8" s="38"/>
      <c r="M8" s="39"/>
      <c r="N8" s="39"/>
      <c r="O8" s="39"/>
      <c r="P8" s="39"/>
      <c r="Q8" s="40"/>
      <c r="R8" s="40"/>
      <c r="S8" s="40"/>
      <c r="T8" s="40"/>
      <c r="U8" s="40"/>
      <c r="V8" s="40"/>
    </row>
    <row r="9" spans="1:24" ht="9.75" customHeight="1">
      <c r="A9" s="36" t="s">
        <v>27</v>
      </c>
      <c r="B9" s="51">
        <v>3659</v>
      </c>
      <c r="C9" s="51">
        <v>2440</v>
      </c>
      <c r="D9" s="51">
        <v>2452</v>
      </c>
      <c r="E9" s="51">
        <v>2007</v>
      </c>
      <c r="F9" s="51">
        <f aca="true" t="shared" si="0" ref="F9:F21">E9*2/3</f>
        <v>1338</v>
      </c>
      <c r="G9" s="51">
        <v>2527</v>
      </c>
      <c r="H9" s="51">
        <f aca="true" t="shared" si="1" ref="H9:H21">G9*2/3</f>
        <v>1684.6666666666667</v>
      </c>
      <c r="I9" s="51">
        <v>2783</v>
      </c>
      <c r="J9" s="51">
        <f aca="true" t="shared" si="2" ref="J9:J21">I9*2/3</f>
        <v>1855.3333333333333</v>
      </c>
      <c r="K9" s="38">
        <v>3508</v>
      </c>
      <c r="L9" s="51">
        <f aca="true" t="shared" si="3" ref="L9:L20">K9*2/3</f>
        <v>2338.6666666666665</v>
      </c>
      <c r="M9" s="39">
        <v>2529</v>
      </c>
      <c r="N9" s="39">
        <v>2407</v>
      </c>
      <c r="O9" s="39">
        <v>1942</v>
      </c>
      <c r="P9" s="39">
        <v>1810</v>
      </c>
      <c r="Q9" s="39">
        <v>2224</v>
      </c>
      <c r="R9" s="39">
        <v>2857</v>
      </c>
      <c r="S9" s="39">
        <v>3284</v>
      </c>
      <c r="T9" s="39">
        <v>3050</v>
      </c>
      <c r="U9" s="24">
        <v>2443</v>
      </c>
      <c r="V9" s="39">
        <v>2059</v>
      </c>
      <c r="W9" s="18"/>
      <c r="X9" s="15"/>
    </row>
    <row r="10" spans="1:24" ht="9.75" customHeight="1">
      <c r="A10" s="36" t="s">
        <v>28</v>
      </c>
      <c r="B10" s="51">
        <v>220</v>
      </c>
      <c r="C10" s="51">
        <v>322</v>
      </c>
      <c r="D10" s="51">
        <v>450</v>
      </c>
      <c r="E10" s="51">
        <v>362</v>
      </c>
      <c r="F10" s="51">
        <f t="shared" si="0"/>
        <v>241.33333333333334</v>
      </c>
      <c r="G10" s="51">
        <v>414</v>
      </c>
      <c r="H10" s="51">
        <f t="shared" si="1"/>
        <v>276</v>
      </c>
      <c r="I10" s="51">
        <v>410</v>
      </c>
      <c r="J10" s="51">
        <f t="shared" si="2"/>
        <v>273.3333333333333</v>
      </c>
      <c r="K10" s="38">
        <v>606</v>
      </c>
      <c r="L10" s="51">
        <f t="shared" si="3"/>
        <v>404</v>
      </c>
      <c r="M10" s="39">
        <v>412</v>
      </c>
      <c r="N10" s="39">
        <v>347</v>
      </c>
      <c r="O10" s="39">
        <v>542</v>
      </c>
      <c r="P10" s="39">
        <v>448</v>
      </c>
      <c r="Q10" s="39">
        <v>455</v>
      </c>
      <c r="R10" s="39">
        <v>377</v>
      </c>
      <c r="S10" s="39">
        <v>552</v>
      </c>
      <c r="T10" s="39">
        <v>522</v>
      </c>
      <c r="U10" s="24">
        <v>648</v>
      </c>
      <c r="V10" s="39">
        <v>345</v>
      </c>
      <c r="W10" s="18"/>
      <c r="X10" s="15"/>
    </row>
    <row r="11" spans="1:24" ht="9.75" customHeight="1">
      <c r="A11" s="36" t="s">
        <v>46</v>
      </c>
      <c r="B11" s="51">
        <v>2560</v>
      </c>
      <c r="C11" s="51">
        <v>2315</v>
      </c>
      <c r="D11" s="51">
        <v>2012</v>
      </c>
      <c r="E11" s="51">
        <v>2226</v>
      </c>
      <c r="F11" s="51">
        <f t="shared" si="0"/>
        <v>1484</v>
      </c>
      <c r="G11" s="51">
        <v>2291</v>
      </c>
      <c r="H11" s="51">
        <f t="shared" si="1"/>
        <v>1527.3333333333333</v>
      </c>
      <c r="I11" s="51">
        <v>1864</v>
      </c>
      <c r="J11" s="51">
        <f t="shared" si="2"/>
        <v>1242.6666666666667</v>
      </c>
      <c r="K11" s="38">
        <v>1835</v>
      </c>
      <c r="L11" s="51">
        <f t="shared" si="3"/>
        <v>1223.3333333333333</v>
      </c>
      <c r="M11" s="39">
        <v>1578</v>
      </c>
      <c r="N11" s="39">
        <v>1569</v>
      </c>
      <c r="O11" s="39">
        <v>1573</v>
      </c>
      <c r="P11" s="39">
        <v>1970</v>
      </c>
      <c r="Q11" s="39">
        <v>2221</v>
      </c>
      <c r="R11" s="39">
        <v>2460</v>
      </c>
      <c r="S11" s="39">
        <v>2239</v>
      </c>
      <c r="T11" s="39">
        <v>2049</v>
      </c>
      <c r="U11" s="24">
        <v>2041</v>
      </c>
      <c r="V11" s="39">
        <v>1971</v>
      </c>
      <c r="W11" s="18"/>
      <c r="X11" s="15"/>
    </row>
    <row r="12" spans="1:24" ht="9.75" customHeight="1">
      <c r="A12" s="36" t="s">
        <v>47</v>
      </c>
      <c r="B12" s="51">
        <v>7347</v>
      </c>
      <c r="C12" s="51">
        <v>5596</v>
      </c>
      <c r="D12" s="51">
        <v>4230</v>
      </c>
      <c r="E12" s="51">
        <v>3494</v>
      </c>
      <c r="F12" s="51">
        <f t="shared" si="0"/>
        <v>2329.3333333333335</v>
      </c>
      <c r="G12" s="51">
        <v>3168</v>
      </c>
      <c r="H12" s="51">
        <f t="shared" si="1"/>
        <v>2112</v>
      </c>
      <c r="I12" s="51">
        <v>2892</v>
      </c>
      <c r="J12" s="51">
        <f t="shared" si="2"/>
        <v>1928</v>
      </c>
      <c r="K12" s="38">
        <v>2987</v>
      </c>
      <c r="L12" s="51">
        <f t="shared" si="3"/>
        <v>1991.3333333333333</v>
      </c>
      <c r="M12" s="39">
        <v>1984</v>
      </c>
      <c r="N12" s="39">
        <v>1979</v>
      </c>
      <c r="O12" s="39">
        <v>2542</v>
      </c>
      <c r="P12" s="39">
        <v>3075</v>
      </c>
      <c r="Q12" s="39">
        <v>3831</v>
      </c>
      <c r="R12" s="39">
        <v>4385</v>
      </c>
      <c r="S12" s="39">
        <v>3929</v>
      </c>
      <c r="T12" s="39">
        <v>3966</v>
      </c>
      <c r="U12" s="24">
        <v>3538</v>
      </c>
      <c r="V12" s="39">
        <v>2772</v>
      </c>
      <c r="W12" s="18"/>
      <c r="X12" s="15"/>
    </row>
    <row r="13" spans="1:24" ht="9.75" customHeight="1">
      <c r="A13" s="36" t="s">
        <v>48</v>
      </c>
      <c r="B13" s="51">
        <v>11871</v>
      </c>
      <c r="C13" s="51">
        <v>12480</v>
      </c>
      <c r="D13" s="51">
        <v>11625</v>
      </c>
      <c r="E13" s="51">
        <v>11367</v>
      </c>
      <c r="F13" s="51">
        <f t="shared" si="0"/>
        <v>7578</v>
      </c>
      <c r="G13" s="51">
        <v>11144</v>
      </c>
      <c r="H13" s="51">
        <f t="shared" si="1"/>
        <v>7429.333333333333</v>
      </c>
      <c r="I13" s="51">
        <v>13065</v>
      </c>
      <c r="J13" s="51">
        <f t="shared" si="2"/>
        <v>8710</v>
      </c>
      <c r="K13" s="38">
        <v>15052</v>
      </c>
      <c r="L13" s="51">
        <f t="shared" si="3"/>
        <v>10034.666666666666</v>
      </c>
      <c r="M13" s="39">
        <v>13123</v>
      </c>
      <c r="N13" s="39">
        <v>12360</v>
      </c>
      <c r="O13" s="39">
        <v>12713</v>
      </c>
      <c r="P13" s="39">
        <v>11931</v>
      </c>
      <c r="Q13" s="39">
        <v>12756</v>
      </c>
      <c r="R13" s="39">
        <v>12256</v>
      </c>
      <c r="S13" s="39">
        <v>10407</v>
      </c>
      <c r="T13" s="39">
        <v>7844</v>
      </c>
      <c r="U13" s="24">
        <v>6961</v>
      </c>
      <c r="V13" s="39">
        <v>6791</v>
      </c>
      <c r="W13" s="18"/>
      <c r="X13" s="15"/>
    </row>
    <row r="14" spans="1:24" ht="9.75" customHeight="1">
      <c r="A14" s="36" t="s">
        <v>49</v>
      </c>
      <c r="B14" s="52">
        <v>0</v>
      </c>
      <c r="C14" s="53">
        <v>0</v>
      </c>
      <c r="D14" s="53">
        <v>0</v>
      </c>
      <c r="E14" s="53">
        <v>0</v>
      </c>
      <c r="F14" s="51">
        <f t="shared" si="0"/>
        <v>0</v>
      </c>
      <c r="G14" s="53">
        <v>0</v>
      </c>
      <c r="H14" s="51">
        <f t="shared" si="1"/>
        <v>0</v>
      </c>
      <c r="I14" s="51">
        <v>117</v>
      </c>
      <c r="J14" s="51">
        <f t="shared" si="2"/>
        <v>78</v>
      </c>
      <c r="K14" s="38">
        <v>569</v>
      </c>
      <c r="L14" s="51">
        <f t="shared" si="3"/>
        <v>379.3333333333333</v>
      </c>
      <c r="M14" s="39">
        <v>726</v>
      </c>
      <c r="N14" s="39">
        <v>724</v>
      </c>
      <c r="O14" s="39">
        <v>1312</v>
      </c>
      <c r="P14" s="39">
        <v>1612</v>
      </c>
      <c r="Q14" s="39">
        <v>1890</v>
      </c>
      <c r="R14" s="39">
        <v>2481</v>
      </c>
      <c r="S14" s="39">
        <v>2564</v>
      </c>
      <c r="T14" s="39">
        <v>2697</v>
      </c>
      <c r="U14" s="24">
        <v>2979</v>
      </c>
      <c r="V14" s="39">
        <v>3386</v>
      </c>
      <c r="W14" s="18"/>
      <c r="X14" s="15"/>
    </row>
    <row r="15" spans="1:24" ht="9.75" customHeight="1">
      <c r="A15" s="36" t="s">
        <v>78</v>
      </c>
      <c r="B15" s="51">
        <v>1478</v>
      </c>
      <c r="C15" s="51">
        <v>1188</v>
      </c>
      <c r="D15" s="51">
        <v>1026</v>
      </c>
      <c r="E15" s="51">
        <v>1454</v>
      </c>
      <c r="F15" s="51">
        <f t="shared" si="0"/>
        <v>969.3333333333334</v>
      </c>
      <c r="G15" s="51">
        <v>1546</v>
      </c>
      <c r="H15" s="51">
        <f t="shared" si="1"/>
        <v>1030.6666666666667</v>
      </c>
      <c r="I15" s="51">
        <v>1388</v>
      </c>
      <c r="J15" s="51">
        <f t="shared" si="2"/>
        <v>925.3333333333334</v>
      </c>
      <c r="K15" s="38">
        <v>1600</v>
      </c>
      <c r="L15" s="51">
        <f t="shared" si="3"/>
        <v>1066.6666666666667</v>
      </c>
      <c r="M15" s="39">
        <v>1101</v>
      </c>
      <c r="N15" s="39">
        <v>1097</v>
      </c>
      <c r="O15" s="39">
        <v>1109</v>
      </c>
      <c r="P15" s="39">
        <v>1113</v>
      </c>
      <c r="Q15" s="39">
        <v>1140</v>
      </c>
      <c r="R15" s="39">
        <v>1044</v>
      </c>
      <c r="S15" s="39">
        <v>1193</v>
      </c>
      <c r="T15" s="39">
        <v>1164</v>
      </c>
      <c r="U15" s="24">
        <v>1319</v>
      </c>
      <c r="V15" s="39">
        <v>614</v>
      </c>
      <c r="W15" s="18"/>
      <c r="X15" s="15"/>
    </row>
    <row r="16" spans="1:24" ht="9.75" customHeight="1">
      <c r="A16" s="36" t="s">
        <v>85</v>
      </c>
      <c r="B16" s="51">
        <v>6046</v>
      </c>
      <c r="C16" s="51">
        <v>3517</v>
      </c>
      <c r="D16" s="51">
        <v>3611</v>
      </c>
      <c r="E16" s="51">
        <v>3502</v>
      </c>
      <c r="F16" s="51">
        <f t="shared" si="0"/>
        <v>2334.6666666666665</v>
      </c>
      <c r="G16" s="51">
        <v>1741</v>
      </c>
      <c r="H16" s="51">
        <f t="shared" si="1"/>
        <v>1160.6666666666667</v>
      </c>
      <c r="I16" s="51">
        <v>3141</v>
      </c>
      <c r="J16" s="51">
        <f t="shared" si="2"/>
        <v>2094</v>
      </c>
      <c r="K16" s="38">
        <v>2409</v>
      </c>
      <c r="L16" s="51">
        <f t="shared" si="3"/>
        <v>1606</v>
      </c>
      <c r="M16" s="39">
        <v>1919</v>
      </c>
      <c r="N16" s="39">
        <v>1830</v>
      </c>
      <c r="O16" s="39">
        <v>1905</v>
      </c>
      <c r="P16" s="39">
        <v>1753</v>
      </c>
      <c r="Q16" s="39">
        <v>1751</v>
      </c>
      <c r="R16" s="39">
        <v>1946</v>
      </c>
      <c r="S16" s="39">
        <v>1822</v>
      </c>
      <c r="T16" s="39">
        <v>2139</v>
      </c>
      <c r="U16" s="24">
        <v>2213</v>
      </c>
      <c r="V16" s="39">
        <v>2134</v>
      </c>
      <c r="W16" s="18"/>
      <c r="X16" s="15"/>
    </row>
    <row r="17" spans="1:24" ht="9.75" customHeight="1">
      <c r="A17" s="36" t="s">
        <v>93</v>
      </c>
      <c r="B17" s="51">
        <v>1572</v>
      </c>
      <c r="C17" s="51">
        <v>1517</v>
      </c>
      <c r="D17" s="51">
        <v>1677</v>
      </c>
      <c r="E17" s="51">
        <v>1644</v>
      </c>
      <c r="F17" s="51">
        <f t="shared" si="0"/>
        <v>1096</v>
      </c>
      <c r="G17" s="51">
        <v>1231</v>
      </c>
      <c r="H17" s="51">
        <f t="shared" si="1"/>
        <v>820.6666666666666</v>
      </c>
      <c r="I17" s="51">
        <v>1333</v>
      </c>
      <c r="J17" s="51">
        <f t="shared" si="2"/>
        <v>888.6666666666666</v>
      </c>
      <c r="K17" s="38">
        <v>1204</v>
      </c>
      <c r="L17" s="51">
        <f t="shared" si="3"/>
        <v>802.6666666666666</v>
      </c>
      <c r="M17" s="39">
        <v>615</v>
      </c>
      <c r="N17" s="39">
        <v>615</v>
      </c>
      <c r="O17" s="39">
        <v>537</v>
      </c>
      <c r="P17" s="39">
        <v>569</v>
      </c>
      <c r="Q17" s="39">
        <v>444</v>
      </c>
      <c r="R17" s="39">
        <v>435</v>
      </c>
      <c r="S17" s="39">
        <v>544</v>
      </c>
      <c r="T17" s="39">
        <v>557</v>
      </c>
      <c r="U17" s="24">
        <v>420</v>
      </c>
      <c r="V17" s="39">
        <v>284</v>
      </c>
      <c r="W17" s="18"/>
      <c r="X17" s="15"/>
    </row>
    <row r="18" spans="1:24" ht="9.75" customHeight="1">
      <c r="A18" s="36" t="s">
        <v>125</v>
      </c>
      <c r="B18" s="51">
        <v>376</v>
      </c>
      <c r="C18" s="51">
        <v>205</v>
      </c>
      <c r="D18" s="51">
        <v>183</v>
      </c>
      <c r="E18" s="51">
        <v>102</v>
      </c>
      <c r="F18" s="51">
        <f t="shared" si="0"/>
        <v>68</v>
      </c>
      <c r="G18" s="51">
        <v>67</v>
      </c>
      <c r="H18" s="51">
        <f t="shared" si="1"/>
        <v>44.666666666666664</v>
      </c>
      <c r="I18" s="51">
        <v>135</v>
      </c>
      <c r="J18" s="51">
        <f t="shared" si="2"/>
        <v>90</v>
      </c>
      <c r="K18" s="38">
        <v>80</v>
      </c>
      <c r="L18" s="51">
        <f t="shared" si="3"/>
        <v>53.333333333333336</v>
      </c>
      <c r="M18" s="39">
        <v>94</v>
      </c>
      <c r="N18" s="39">
        <v>94</v>
      </c>
      <c r="O18" s="39">
        <v>123</v>
      </c>
      <c r="P18" s="39">
        <v>170</v>
      </c>
      <c r="Q18" s="39">
        <v>166</v>
      </c>
      <c r="R18" s="39">
        <v>154</v>
      </c>
      <c r="S18" s="39">
        <v>219</v>
      </c>
      <c r="T18" s="39">
        <v>259</v>
      </c>
      <c r="U18" s="24">
        <v>356</v>
      </c>
      <c r="V18" s="39">
        <v>393</v>
      </c>
      <c r="W18" s="18"/>
      <c r="X18" s="15"/>
    </row>
    <row r="19" spans="1:24" ht="9.75" customHeight="1">
      <c r="A19" s="36" t="s">
        <v>135</v>
      </c>
      <c r="B19" s="51">
        <v>11028</v>
      </c>
      <c r="C19" s="51">
        <v>11774</v>
      </c>
      <c r="D19" s="51">
        <v>11573</v>
      </c>
      <c r="E19" s="51">
        <v>12879</v>
      </c>
      <c r="F19" s="51">
        <f t="shared" si="0"/>
        <v>8586</v>
      </c>
      <c r="G19" s="51">
        <v>13523</v>
      </c>
      <c r="H19" s="51">
        <f t="shared" si="1"/>
        <v>9015.333333333334</v>
      </c>
      <c r="I19" s="51">
        <v>13456</v>
      </c>
      <c r="J19" s="51">
        <f t="shared" si="2"/>
        <v>8970.666666666666</v>
      </c>
      <c r="K19" s="38">
        <v>12730</v>
      </c>
      <c r="L19" s="51">
        <f t="shared" si="3"/>
        <v>8486.666666666666</v>
      </c>
      <c r="M19" s="39">
        <v>9434</v>
      </c>
      <c r="N19" s="39">
        <v>9000</v>
      </c>
      <c r="O19" s="39">
        <v>10124</v>
      </c>
      <c r="P19" s="39">
        <v>11774</v>
      </c>
      <c r="Q19" s="39">
        <v>12508</v>
      </c>
      <c r="R19" s="39">
        <v>13097</v>
      </c>
      <c r="S19" s="39">
        <v>13054</v>
      </c>
      <c r="T19" s="39">
        <v>11558</v>
      </c>
      <c r="U19" s="24">
        <v>10978</v>
      </c>
      <c r="V19" s="39">
        <v>11511</v>
      </c>
      <c r="W19" s="18"/>
      <c r="X19" s="15"/>
    </row>
    <row r="20" spans="1:24" ht="9.75" customHeight="1">
      <c r="A20" s="36" t="s">
        <v>155</v>
      </c>
      <c r="B20" s="51">
        <v>7872</v>
      </c>
      <c r="C20" s="51">
        <v>7126</v>
      </c>
      <c r="D20" s="51">
        <v>10662</v>
      </c>
      <c r="E20" s="51">
        <v>10850</v>
      </c>
      <c r="F20" s="51">
        <f t="shared" si="0"/>
        <v>7233.333333333333</v>
      </c>
      <c r="G20" s="51">
        <v>10093</v>
      </c>
      <c r="H20" s="51">
        <f t="shared" si="1"/>
        <v>6728.666666666667</v>
      </c>
      <c r="I20" s="51">
        <v>9575</v>
      </c>
      <c r="J20" s="51">
        <f t="shared" si="2"/>
        <v>6383.333333333333</v>
      </c>
      <c r="K20" s="38">
        <v>10525</v>
      </c>
      <c r="L20" s="51">
        <f t="shared" si="3"/>
        <v>7016.666666666667</v>
      </c>
      <c r="M20" s="39">
        <v>5779</v>
      </c>
      <c r="N20" s="39">
        <v>5454</v>
      </c>
      <c r="O20" s="39">
        <v>6200</v>
      </c>
      <c r="P20" s="39">
        <v>8266</v>
      </c>
      <c r="Q20" s="39">
        <v>9764</v>
      </c>
      <c r="R20" s="39">
        <v>12070</v>
      </c>
      <c r="S20" s="39">
        <v>12691</v>
      </c>
      <c r="T20" s="39">
        <v>12756.5</v>
      </c>
      <c r="U20" s="24">
        <v>12045</v>
      </c>
      <c r="V20" s="39">
        <v>11711.5</v>
      </c>
      <c r="W20" s="18"/>
      <c r="X20" s="15"/>
    </row>
    <row r="21" spans="1:24" ht="9.75" customHeight="1">
      <c r="A21" s="36" t="s">
        <v>36</v>
      </c>
      <c r="B21" s="51">
        <v>55042.5</v>
      </c>
      <c r="C21" s="51">
        <v>49332</v>
      </c>
      <c r="D21" s="51">
        <v>50016</v>
      </c>
      <c r="E21" s="51">
        <v>50282</v>
      </c>
      <c r="F21" s="51">
        <f t="shared" si="0"/>
        <v>33521.333333333336</v>
      </c>
      <c r="G21" s="51">
        <v>47745</v>
      </c>
      <c r="H21" s="51">
        <f t="shared" si="1"/>
        <v>31830</v>
      </c>
      <c r="I21" s="51">
        <f>SUM(I9:I20)</f>
        <v>50159</v>
      </c>
      <c r="J21" s="51">
        <f t="shared" si="2"/>
        <v>33439.333333333336</v>
      </c>
      <c r="K21" s="51">
        <f>SUM(K9:K20)</f>
        <v>53105</v>
      </c>
      <c r="L21" s="51">
        <f>SUM(L9:L20)</f>
        <v>35403.33333333333</v>
      </c>
      <c r="M21" s="51">
        <f>SUM(M9:M20)</f>
        <v>39294</v>
      </c>
      <c r="N21" s="51">
        <v>37477</v>
      </c>
      <c r="O21" s="51">
        <f aca="true" t="shared" si="4" ref="O21:W21">SUM(O9:O20)</f>
        <v>40622</v>
      </c>
      <c r="P21" s="51">
        <f t="shared" si="4"/>
        <v>44491</v>
      </c>
      <c r="Q21" s="51">
        <f t="shared" si="4"/>
        <v>49150</v>
      </c>
      <c r="R21" s="51">
        <f t="shared" si="4"/>
        <v>53562</v>
      </c>
      <c r="S21" s="51">
        <f t="shared" si="4"/>
        <v>52498</v>
      </c>
      <c r="T21" s="51">
        <f t="shared" si="4"/>
        <v>48561.5</v>
      </c>
      <c r="U21" s="24">
        <v>45941</v>
      </c>
      <c r="V21" s="51">
        <f t="shared" si="4"/>
        <v>43971.5</v>
      </c>
      <c r="W21" s="51">
        <f t="shared" si="4"/>
        <v>0</v>
      </c>
      <c r="X21" s="15"/>
    </row>
    <row r="22" spans="1:24" ht="9.75" customHeight="1">
      <c r="A22" s="36"/>
      <c r="B22" s="51"/>
      <c r="C22" s="51"/>
      <c r="D22" s="51" t="s">
        <v>0</v>
      </c>
      <c r="E22" s="51"/>
      <c r="F22" s="51"/>
      <c r="G22" s="51"/>
      <c r="H22" s="51"/>
      <c r="I22" s="51"/>
      <c r="J22" s="51"/>
      <c r="K22" s="38"/>
      <c r="L22" s="51"/>
      <c r="M22" s="39"/>
      <c r="N22" s="39"/>
      <c r="O22" s="39"/>
      <c r="P22" s="39"/>
      <c r="Q22" s="39"/>
      <c r="R22" s="39"/>
      <c r="S22" s="39"/>
      <c r="T22" s="39"/>
      <c r="U22" s="24"/>
      <c r="V22" s="39"/>
      <c r="W22" s="18"/>
      <c r="X22" s="15"/>
    </row>
    <row r="23" spans="1:24" ht="9.75" customHeight="1">
      <c r="A23" s="36" t="s">
        <v>21</v>
      </c>
      <c r="B23" s="51"/>
      <c r="C23" s="51"/>
      <c r="D23" s="51">
        <v>0</v>
      </c>
      <c r="E23" s="51">
        <v>0</v>
      </c>
      <c r="F23" s="51">
        <f aca="true" t="shared" si="5" ref="F23:F49">E23*2/3</f>
        <v>0</v>
      </c>
      <c r="G23" s="51">
        <v>0</v>
      </c>
      <c r="H23" s="51">
        <f aca="true" t="shared" si="6" ref="H23:H49">G23*2/3</f>
        <v>0</v>
      </c>
      <c r="I23" s="51">
        <v>0</v>
      </c>
      <c r="J23" s="51">
        <f aca="true" t="shared" si="7" ref="J23:J49">I23*2/3</f>
        <v>0</v>
      </c>
      <c r="K23" s="38">
        <v>0</v>
      </c>
      <c r="L23" s="51">
        <f aca="true" t="shared" si="8" ref="L23:L49">K23*2/3</f>
        <v>0</v>
      </c>
      <c r="M23" s="39">
        <v>656</v>
      </c>
      <c r="N23" s="39">
        <v>656</v>
      </c>
      <c r="O23" s="39">
        <v>668</v>
      </c>
      <c r="P23" s="39">
        <v>776</v>
      </c>
      <c r="Q23" s="39">
        <v>660</v>
      </c>
      <c r="R23" s="39">
        <v>648</v>
      </c>
      <c r="S23" s="39">
        <v>616</v>
      </c>
      <c r="T23" s="39">
        <v>576</v>
      </c>
      <c r="U23" s="24">
        <v>720</v>
      </c>
      <c r="V23" s="39">
        <v>528</v>
      </c>
      <c r="W23" s="18"/>
      <c r="X23" s="15"/>
    </row>
    <row r="24" spans="1:24" ht="9.75" customHeight="1">
      <c r="A24" s="36" t="s">
        <v>23</v>
      </c>
      <c r="B24" s="51">
        <v>0</v>
      </c>
      <c r="C24" s="51">
        <v>0</v>
      </c>
      <c r="D24" s="51">
        <v>48</v>
      </c>
      <c r="E24" s="51">
        <v>0</v>
      </c>
      <c r="F24" s="51">
        <f t="shared" si="5"/>
        <v>0</v>
      </c>
      <c r="G24" s="51">
        <v>100</v>
      </c>
      <c r="H24" s="51">
        <f t="shared" si="6"/>
        <v>66.66666666666667</v>
      </c>
      <c r="I24" s="51">
        <v>160</v>
      </c>
      <c r="J24" s="51">
        <f t="shared" si="7"/>
        <v>106.66666666666667</v>
      </c>
      <c r="K24" s="38">
        <v>12</v>
      </c>
      <c r="L24" s="51">
        <f t="shared" si="8"/>
        <v>8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f>'on &amp; off current year'!E300</f>
        <v>0</v>
      </c>
      <c r="S24" s="39">
        <f>'on &amp; off current year'!F300</f>
        <v>0</v>
      </c>
      <c r="T24" s="39">
        <v>0</v>
      </c>
      <c r="U24" s="24">
        <v>0</v>
      </c>
      <c r="V24" s="39">
        <v>0</v>
      </c>
      <c r="W24" s="18"/>
      <c r="X24" s="15"/>
    </row>
    <row r="25" spans="1:24" ht="9.75" customHeight="1">
      <c r="A25" s="36" t="s">
        <v>33</v>
      </c>
      <c r="B25" s="51">
        <v>308</v>
      </c>
      <c r="C25" s="51">
        <v>376</v>
      </c>
      <c r="D25" s="51">
        <v>436</v>
      </c>
      <c r="E25" s="51">
        <v>36</v>
      </c>
      <c r="F25" s="51">
        <f t="shared" si="5"/>
        <v>24</v>
      </c>
      <c r="G25" s="51">
        <v>80</v>
      </c>
      <c r="H25" s="51">
        <f t="shared" si="6"/>
        <v>53.333333333333336</v>
      </c>
      <c r="I25" s="51">
        <v>0</v>
      </c>
      <c r="J25" s="51">
        <f t="shared" si="7"/>
        <v>0</v>
      </c>
      <c r="K25" s="38">
        <v>0</v>
      </c>
      <c r="L25" s="51">
        <f t="shared" si="8"/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f>'on &amp; off current year'!E301</f>
        <v>0</v>
      </c>
      <c r="S25" s="39">
        <f>'on &amp; off current year'!F301</f>
        <v>0</v>
      </c>
      <c r="T25" s="39">
        <v>0</v>
      </c>
      <c r="U25" s="24">
        <v>0</v>
      </c>
      <c r="V25" s="39">
        <v>57</v>
      </c>
      <c r="W25" s="18"/>
      <c r="X25" s="15"/>
    </row>
    <row r="26" spans="1:24" ht="9.75" customHeight="1">
      <c r="A26" s="36" t="s">
        <v>34</v>
      </c>
      <c r="B26" s="51"/>
      <c r="C26" s="51"/>
      <c r="D26" s="51">
        <v>0</v>
      </c>
      <c r="E26" s="51">
        <v>0</v>
      </c>
      <c r="F26" s="51">
        <f t="shared" si="5"/>
        <v>0</v>
      </c>
      <c r="G26" s="51">
        <v>0</v>
      </c>
      <c r="H26" s="51">
        <f t="shared" si="6"/>
        <v>0</v>
      </c>
      <c r="I26" s="51">
        <v>0</v>
      </c>
      <c r="J26" s="51">
        <f t="shared" si="7"/>
        <v>0</v>
      </c>
      <c r="K26" s="38">
        <v>0</v>
      </c>
      <c r="L26" s="51">
        <f t="shared" si="8"/>
        <v>0</v>
      </c>
      <c r="M26" s="39">
        <v>51</v>
      </c>
      <c r="N26" s="39">
        <v>51</v>
      </c>
      <c r="O26" s="39">
        <v>45</v>
      </c>
      <c r="P26" s="39">
        <v>17</v>
      </c>
      <c r="Q26" s="39">
        <v>0</v>
      </c>
      <c r="R26" s="39">
        <f>'on &amp; off current year'!E302</f>
        <v>0</v>
      </c>
      <c r="S26" s="39">
        <f>'on &amp; off current year'!F302</f>
        <v>0</v>
      </c>
      <c r="T26" s="39">
        <v>0</v>
      </c>
      <c r="U26" s="24">
        <v>0</v>
      </c>
      <c r="V26" s="39">
        <v>0</v>
      </c>
      <c r="W26" s="18"/>
      <c r="X26" s="15"/>
    </row>
    <row r="27" spans="1:24" ht="9.75" customHeight="1">
      <c r="A27" s="36" t="s">
        <v>44</v>
      </c>
      <c r="B27" s="51">
        <v>13903</v>
      </c>
      <c r="C27" s="51">
        <v>14046</v>
      </c>
      <c r="D27" s="51">
        <v>15964</v>
      </c>
      <c r="E27" s="51">
        <v>15894</v>
      </c>
      <c r="F27" s="51">
        <f t="shared" si="5"/>
        <v>10596</v>
      </c>
      <c r="G27" s="51">
        <v>16543</v>
      </c>
      <c r="H27" s="51">
        <f t="shared" si="6"/>
        <v>11028.666666666666</v>
      </c>
      <c r="I27" s="51">
        <v>16241</v>
      </c>
      <c r="J27" s="51">
        <f t="shared" si="7"/>
        <v>10827.333333333334</v>
      </c>
      <c r="K27" s="38">
        <v>16400</v>
      </c>
      <c r="L27" s="51">
        <f t="shared" si="8"/>
        <v>10933.333333333334</v>
      </c>
      <c r="M27" s="39">
        <v>12619</v>
      </c>
      <c r="N27" s="39">
        <v>12094</v>
      </c>
      <c r="O27" s="39">
        <v>13032</v>
      </c>
      <c r="P27" s="39">
        <v>12817</v>
      </c>
      <c r="Q27" s="39">
        <v>12977</v>
      </c>
      <c r="R27" s="39">
        <v>13975</v>
      </c>
      <c r="S27" s="39">
        <v>14067</v>
      </c>
      <c r="T27" s="39">
        <v>13308</v>
      </c>
      <c r="U27" s="24">
        <v>12436</v>
      </c>
      <c r="V27" s="39">
        <v>11558</v>
      </c>
      <c r="W27" s="18"/>
      <c r="X27" s="15"/>
    </row>
    <row r="28" spans="1:24" ht="9.75" customHeight="1">
      <c r="A28" s="36" t="s">
        <v>45</v>
      </c>
      <c r="B28" s="51">
        <v>219</v>
      </c>
      <c r="C28" s="51">
        <v>345</v>
      </c>
      <c r="D28" s="51">
        <v>375</v>
      </c>
      <c r="E28" s="51">
        <v>276</v>
      </c>
      <c r="F28" s="51">
        <f t="shared" si="5"/>
        <v>184</v>
      </c>
      <c r="G28" s="51">
        <v>216</v>
      </c>
      <c r="H28" s="51">
        <f t="shared" si="6"/>
        <v>144</v>
      </c>
      <c r="I28" s="51">
        <v>132</v>
      </c>
      <c r="J28" s="51">
        <f t="shared" si="7"/>
        <v>88</v>
      </c>
      <c r="K28" s="38">
        <v>156</v>
      </c>
      <c r="L28" s="51">
        <f t="shared" si="8"/>
        <v>104</v>
      </c>
      <c r="M28" s="39">
        <v>3</v>
      </c>
      <c r="N28" s="39">
        <v>2</v>
      </c>
      <c r="O28" s="39">
        <v>0</v>
      </c>
      <c r="P28" s="39">
        <v>0</v>
      </c>
      <c r="Q28" s="39">
        <v>0</v>
      </c>
      <c r="R28" s="39">
        <v>0</v>
      </c>
      <c r="S28" s="39">
        <f>'on &amp; off current year'!F304</f>
        <v>0</v>
      </c>
      <c r="T28" s="39">
        <v>0</v>
      </c>
      <c r="U28" s="24">
        <v>0</v>
      </c>
      <c r="V28" s="39">
        <v>0</v>
      </c>
      <c r="W28" s="18"/>
      <c r="X28" s="15"/>
    </row>
    <row r="29" spans="1:24" ht="9.75" customHeight="1">
      <c r="A29" s="36" t="s">
        <v>51</v>
      </c>
      <c r="B29" s="51">
        <v>1048</v>
      </c>
      <c r="C29" s="51">
        <v>1121</v>
      </c>
      <c r="D29" s="51">
        <v>1004</v>
      </c>
      <c r="E29" s="51">
        <v>1444</v>
      </c>
      <c r="F29" s="51">
        <f t="shared" si="5"/>
        <v>962.6666666666666</v>
      </c>
      <c r="G29" s="51">
        <v>1497</v>
      </c>
      <c r="H29" s="51">
        <f t="shared" si="6"/>
        <v>998</v>
      </c>
      <c r="I29" s="51">
        <v>1107</v>
      </c>
      <c r="J29" s="51">
        <f t="shared" si="7"/>
        <v>738</v>
      </c>
      <c r="K29" s="38">
        <v>1309</v>
      </c>
      <c r="L29" s="51">
        <f t="shared" si="8"/>
        <v>872.6666666666666</v>
      </c>
      <c r="M29" s="39">
        <v>806</v>
      </c>
      <c r="N29" s="39">
        <v>769</v>
      </c>
      <c r="O29" s="39">
        <v>919</v>
      </c>
      <c r="P29" s="39">
        <v>1002</v>
      </c>
      <c r="Q29" s="39">
        <v>1002</v>
      </c>
      <c r="R29" s="39">
        <v>1227</v>
      </c>
      <c r="S29" s="39">
        <v>1193</v>
      </c>
      <c r="T29" s="39">
        <v>1474</v>
      </c>
      <c r="U29" s="24">
        <v>1385</v>
      </c>
      <c r="V29" s="39">
        <v>1375</v>
      </c>
      <c r="W29" s="18"/>
      <c r="X29" s="15"/>
    </row>
    <row r="30" spans="1:24" ht="9.75" customHeight="1">
      <c r="A30" s="36" t="s">
        <v>58</v>
      </c>
      <c r="B30" s="51">
        <v>34364.5</v>
      </c>
      <c r="C30" s="51">
        <v>37221</v>
      </c>
      <c r="D30" s="51">
        <v>39984</v>
      </c>
      <c r="E30" s="51">
        <v>38179</v>
      </c>
      <c r="F30" s="51">
        <f t="shared" si="5"/>
        <v>25452.666666666668</v>
      </c>
      <c r="G30" s="51">
        <v>36474</v>
      </c>
      <c r="H30" s="51">
        <f t="shared" si="6"/>
        <v>24316</v>
      </c>
      <c r="I30" s="51">
        <v>35881</v>
      </c>
      <c r="J30" s="51">
        <f t="shared" si="7"/>
        <v>23920.666666666668</v>
      </c>
      <c r="K30" s="38">
        <v>40331</v>
      </c>
      <c r="L30" s="51">
        <f t="shared" si="8"/>
        <v>26887.333333333332</v>
      </c>
      <c r="M30" s="39">
        <v>26653</v>
      </c>
      <c r="N30" s="39">
        <v>25551</v>
      </c>
      <c r="O30" s="39">
        <f>27210+1374</f>
        <v>28584</v>
      </c>
      <c r="P30" s="39">
        <f>26993+1530</f>
        <v>28523</v>
      </c>
      <c r="Q30" s="39">
        <f>27361+1665</f>
        <v>29026</v>
      </c>
      <c r="R30" s="39">
        <f>28627+1551</f>
        <v>30178</v>
      </c>
      <c r="S30" s="39">
        <v>29565</v>
      </c>
      <c r="T30" s="39">
        <f>27218+171</f>
        <v>27389</v>
      </c>
      <c r="U30" s="24">
        <v>26096</v>
      </c>
      <c r="V30" s="39">
        <v>25614</v>
      </c>
      <c r="W30" s="18"/>
      <c r="X30" s="15"/>
    </row>
    <row r="31" spans="1:24" ht="9.75" customHeight="1">
      <c r="A31" s="36" t="s">
        <v>56</v>
      </c>
      <c r="B31" s="51">
        <v>4168</v>
      </c>
      <c r="C31" s="51">
        <v>3661</v>
      </c>
      <c r="D31" s="51">
        <v>3598</v>
      </c>
      <c r="E31" s="51">
        <v>3264</v>
      </c>
      <c r="F31" s="51">
        <f t="shared" si="5"/>
        <v>2176</v>
      </c>
      <c r="G31" s="51">
        <v>3333</v>
      </c>
      <c r="H31" s="51">
        <f t="shared" si="6"/>
        <v>2222</v>
      </c>
      <c r="I31" s="51">
        <v>2770</v>
      </c>
      <c r="J31" s="51">
        <f t="shared" si="7"/>
        <v>1846.6666666666667</v>
      </c>
      <c r="K31" s="38">
        <v>2640</v>
      </c>
      <c r="L31" s="51">
        <f t="shared" si="8"/>
        <v>1760</v>
      </c>
      <c r="M31" s="39">
        <v>2161</v>
      </c>
      <c r="N31" s="39">
        <v>1943</v>
      </c>
      <c r="O31" s="39">
        <f>1556+120</f>
        <v>1676</v>
      </c>
      <c r="P31" s="39">
        <f>1500+168</f>
        <v>1668</v>
      </c>
      <c r="Q31" s="39">
        <f>1635+210</f>
        <v>1845</v>
      </c>
      <c r="R31" s="39">
        <f>1026+663</f>
        <v>1689</v>
      </c>
      <c r="S31" s="39">
        <v>1161</v>
      </c>
      <c r="T31" s="39">
        <v>855</v>
      </c>
      <c r="U31" s="24">
        <v>902</v>
      </c>
      <c r="V31" s="39">
        <v>1781</v>
      </c>
      <c r="W31" s="18"/>
      <c r="X31" s="15"/>
    </row>
    <row r="32" spans="1:24" ht="9.75" customHeight="1">
      <c r="A32" s="36" t="s">
        <v>167</v>
      </c>
      <c r="B32" s="51"/>
      <c r="C32" s="51"/>
      <c r="D32" s="51"/>
      <c r="E32" s="51"/>
      <c r="F32" s="51"/>
      <c r="G32" s="51"/>
      <c r="H32" s="51"/>
      <c r="I32" s="51"/>
      <c r="J32" s="51"/>
      <c r="K32" s="38"/>
      <c r="L32" s="51"/>
      <c r="M32" s="39"/>
      <c r="N32" s="39"/>
      <c r="O32" s="39"/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24">
        <v>0</v>
      </c>
      <c r="V32" s="39">
        <v>488</v>
      </c>
      <c r="W32" s="18"/>
      <c r="X32" s="15"/>
    </row>
    <row r="33" spans="1:24" ht="9.75" customHeight="1">
      <c r="A33" s="36" t="s">
        <v>62</v>
      </c>
      <c r="B33" s="51">
        <v>36</v>
      </c>
      <c r="C33" s="51">
        <v>60</v>
      </c>
      <c r="D33" s="51">
        <v>0</v>
      </c>
      <c r="E33" s="51">
        <v>0</v>
      </c>
      <c r="F33" s="51">
        <f t="shared" si="5"/>
        <v>0</v>
      </c>
      <c r="G33" s="51">
        <v>0</v>
      </c>
      <c r="H33" s="51">
        <f t="shared" si="6"/>
        <v>0</v>
      </c>
      <c r="I33" s="51">
        <v>0</v>
      </c>
      <c r="J33" s="51">
        <f t="shared" si="7"/>
        <v>0</v>
      </c>
      <c r="K33" s="38">
        <v>24</v>
      </c>
      <c r="L33" s="51">
        <f t="shared" si="8"/>
        <v>16</v>
      </c>
      <c r="M33" s="39">
        <v>87</v>
      </c>
      <c r="N33" s="39">
        <v>87</v>
      </c>
      <c r="O33" s="39">
        <v>80</v>
      </c>
      <c r="P33" s="39">
        <v>60</v>
      </c>
      <c r="Q33" s="39">
        <v>127</v>
      </c>
      <c r="R33" s="39">
        <v>68</v>
      </c>
      <c r="S33" s="39">
        <v>128</v>
      </c>
      <c r="T33" s="39">
        <v>160</v>
      </c>
      <c r="U33" s="24">
        <v>93</v>
      </c>
      <c r="V33" s="39">
        <v>87</v>
      </c>
      <c r="W33" s="18"/>
      <c r="X33" s="15"/>
    </row>
    <row r="34" spans="1:24" ht="9.75" customHeight="1">
      <c r="A34" s="36" t="s">
        <v>63</v>
      </c>
      <c r="B34" s="51">
        <v>2147</v>
      </c>
      <c r="C34" s="51">
        <v>2356</v>
      </c>
      <c r="D34" s="51">
        <v>2537</v>
      </c>
      <c r="E34" s="51">
        <v>2134</v>
      </c>
      <c r="F34" s="51">
        <f t="shared" si="5"/>
        <v>1422.6666666666667</v>
      </c>
      <c r="G34" s="51">
        <v>2040</v>
      </c>
      <c r="H34" s="51">
        <f t="shared" si="6"/>
        <v>1360</v>
      </c>
      <c r="I34" s="51">
        <v>1756</v>
      </c>
      <c r="J34" s="51">
        <f t="shared" si="7"/>
        <v>1170.6666666666667</v>
      </c>
      <c r="K34" s="38">
        <v>1807</v>
      </c>
      <c r="L34" s="51">
        <f t="shared" si="8"/>
        <v>1204.6666666666667</v>
      </c>
      <c r="M34" s="39">
        <v>1268</v>
      </c>
      <c r="N34" s="39">
        <v>1232</v>
      </c>
      <c r="O34" s="39">
        <v>1113</v>
      </c>
      <c r="P34" s="39">
        <v>1117</v>
      </c>
      <c r="Q34" s="39">
        <v>1057</v>
      </c>
      <c r="R34" s="39">
        <v>1052</v>
      </c>
      <c r="S34" s="39">
        <v>921</v>
      </c>
      <c r="T34" s="39">
        <v>909</v>
      </c>
      <c r="U34" s="24">
        <v>871</v>
      </c>
      <c r="V34" s="39">
        <v>751</v>
      </c>
      <c r="W34" s="18"/>
      <c r="X34" s="15"/>
    </row>
    <row r="35" spans="1:24" ht="9.75" customHeight="1">
      <c r="A35" s="36" t="s">
        <v>66</v>
      </c>
      <c r="B35" s="51">
        <v>2354</v>
      </c>
      <c r="C35" s="51">
        <v>2258</v>
      </c>
      <c r="D35" s="51">
        <v>1813</v>
      </c>
      <c r="E35" s="51">
        <v>1666</v>
      </c>
      <c r="F35" s="51">
        <f t="shared" si="5"/>
        <v>1110.6666666666667</v>
      </c>
      <c r="G35" s="51">
        <v>1814</v>
      </c>
      <c r="H35" s="51">
        <f t="shared" si="6"/>
        <v>1209.3333333333333</v>
      </c>
      <c r="I35" s="51">
        <v>1577</v>
      </c>
      <c r="J35" s="51">
        <f t="shared" si="7"/>
        <v>1051.3333333333333</v>
      </c>
      <c r="K35" s="38">
        <v>1785</v>
      </c>
      <c r="L35" s="51">
        <f t="shared" si="8"/>
        <v>1190</v>
      </c>
      <c r="M35" s="39">
        <v>941</v>
      </c>
      <c r="N35" s="39">
        <v>938</v>
      </c>
      <c r="O35" s="39">
        <v>1029</v>
      </c>
      <c r="P35" s="39">
        <v>1009</v>
      </c>
      <c r="Q35" s="39">
        <v>1003</v>
      </c>
      <c r="R35" s="39">
        <v>904</v>
      </c>
      <c r="S35" s="39">
        <v>800</v>
      </c>
      <c r="T35" s="39">
        <v>992</v>
      </c>
      <c r="U35" s="24">
        <v>989</v>
      </c>
      <c r="V35" s="39">
        <v>950</v>
      </c>
      <c r="W35" s="18"/>
      <c r="X35" s="15"/>
    </row>
    <row r="36" spans="1:24" ht="9.75" customHeight="1">
      <c r="A36" s="36" t="s">
        <v>68</v>
      </c>
      <c r="B36" s="51">
        <v>44</v>
      </c>
      <c r="C36" s="51">
        <v>168</v>
      </c>
      <c r="D36" s="51">
        <v>56</v>
      </c>
      <c r="E36" s="51">
        <v>44</v>
      </c>
      <c r="F36" s="51">
        <f t="shared" si="5"/>
        <v>29.333333333333332</v>
      </c>
      <c r="G36" s="51">
        <v>12</v>
      </c>
      <c r="H36" s="51">
        <f t="shared" si="6"/>
        <v>8</v>
      </c>
      <c r="I36" s="51">
        <v>0</v>
      </c>
      <c r="J36" s="51">
        <f t="shared" si="7"/>
        <v>0</v>
      </c>
      <c r="K36" s="38">
        <v>0</v>
      </c>
      <c r="L36" s="51">
        <f t="shared" si="8"/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3</v>
      </c>
      <c r="S36" s="39">
        <v>0</v>
      </c>
      <c r="T36" s="39">
        <v>0</v>
      </c>
      <c r="U36" s="24">
        <v>2</v>
      </c>
      <c r="V36" s="39">
        <v>0</v>
      </c>
      <c r="W36" s="18"/>
      <c r="X36" s="15"/>
    </row>
    <row r="37" spans="1:24" ht="9.75" customHeight="1">
      <c r="A37" s="36" t="s">
        <v>73</v>
      </c>
      <c r="B37" s="51">
        <v>0</v>
      </c>
      <c r="C37" s="51">
        <v>0</v>
      </c>
      <c r="D37" s="51">
        <v>0</v>
      </c>
      <c r="E37" s="51">
        <v>0</v>
      </c>
      <c r="F37" s="51">
        <f t="shared" si="5"/>
        <v>0</v>
      </c>
      <c r="G37" s="51">
        <v>72</v>
      </c>
      <c r="H37" s="51">
        <f t="shared" si="6"/>
        <v>48</v>
      </c>
      <c r="I37" s="51">
        <v>72</v>
      </c>
      <c r="J37" s="51">
        <f t="shared" si="7"/>
        <v>48</v>
      </c>
      <c r="K37" s="38">
        <v>36</v>
      </c>
      <c r="L37" s="51">
        <f t="shared" si="8"/>
        <v>24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24">
        <v>0</v>
      </c>
      <c r="V37" s="39">
        <v>0</v>
      </c>
      <c r="W37" s="18"/>
      <c r="X37" s="15"/>
    </row>
    <row r="38" spans="1:24" ht="9.75" customHeight="1">
      <c r="A38" s="36" t="s">
        <v>74</v>
      </c>
      <c r="B38" s="51">
        <v>0</v>
      </c>
      <c r="C38" s="51">
        <v>0</v>
      </c>
      <c r="D38" s="51">
        <v>0</v>
      </c>
      <c r="E38" s="51">
        <v>0</v>
      </c>
      <c r="F38" s="51">
        <f t="shared" si="5"/>
        <v>0</v>
      </c>
      <c r="G38" s="51">
        <v>40</v>
      </c>
      <c r="H38" s="51">
        <f t="shared" si="6"/>
        <v>26.666666666666668</v>
      </c>
      <c r="I38" s="51">
        <v>40</v>
      </c>
      <c r="J38" s="51">
        <f t="shared" si="7"/>
        <v>26.666666666666668</v>
      </c>
      <c r="K38" s="38">
        <v>0</v>
      </c>
      <c r="L38" s="51">
        <f t="shared" si="8"/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24">
        <v>0</v>
      </c>
      <c r="V38" s="39">
        <v>0</v>
      </c>
      <c r="W38" s="18"/>
      <c r="X38" s="15"/>
    </row>
    <row r="39" spans="1:24" ht="9.75" customHeight="1">
      <c r="A39" s="36" t="s">
        <v>79</v>
      </c>
      <c r="B39" s="51">
        <v>0</v>
      </c>
      <c r="C39" s="51">
        <v>64</v>
      </c>
      <c r="D39" s="51">
        <v>336</v>
      </c>
      <c r="E39" s="51">
        <v>116</v>
      </c>
      <c r="F39" s="51">
        <f t="shared" si="5"/>
        <v>77.33333333333333</v>
      </c>
      <c r="G39" s="51">
        <v>228</v>
      </c>
      <c r="H39" s="51">
        <f t="shared" si="6"/>
        <v>152</v>
      </c>
      <c r="I39" s="51">
        <v>204</v>
      </c>
      <c r="J39" s="51">
        <f t="shared" si="7"/>
        <v>136</v>
      </c>
      <c r="K39" s="38">
        <v>60</v>
      </c>
      <c r="L39" s="51">
        <f t="shared" si="8"/>
        <v>40</v>
      </c>
      <c r="M39" s="39">
        <v>0</v>
      </c>
      <c r="N39" s="39">
        <v>0</v>
      </c>
      <c r="O39" s="39">
        <v>160</v>
      </c>
      <c r="P39" s="39">
        <v>0</v>
      </c>
      <c r="Q39" s="39">
        <v>72</v>
      </c>
      <c r="R39" s="39">
        <v>88</v>
      </c>
      <c r="S39" s="39">
        <v>104</v>
      </c>
      <c r="T39" s="39">
        <v>76</v>
      </c>
      <c r="U39" s="24">
        <v>80</v>
      </c>
      <c r="V39" s="39">
        <v>72</v>
      </c>
      <c r="W39" s="18"/>
      <c r="X39" s="15"/>
    </row>
    <row r="40" spans="1:24" ht="9.75" customHeight="1">
      <c r="A40" s="36" t="s">
        <v>80</v>
      </c>
      <c r="B40" s="51">
        <v>1052</v>
      </c>
      <c r="C40" s="51">
        <v>700</v>
      </c>
      <c r="D40" s="51">
        <v>684</v>
      </c>
      <c r="E40" s="51">
        <v>720</v>
      </c>
      <c r="F40" s="51">
        <f t="shared" si="5"/>
        <v>480</v>
      </c>
      <c r="G40" s="51">
        <v>881</v>
      </c>
      <c r="H40" s="51">
        <f t="shared" si="6"/>
        <v>587.3333333333334</v>
      </c>
      <c r="I40" s="51">
        <v>709</v>
      </c>
      <c r="J40" s="51">
        <f t="shared" si="7"/>
        <v>472.6666666666667</v>
      </c>
      <c r="K40" s="38">
        <v>640</v>
      </c>
      <c r="L40" s="51">
        <f t="shared" si="8"/>
        <v>426.6666666666667</v>
      </c>
      <c r="M40" s="39">
        <v>400</v>
      </c>
      <c r="N40" s="39">
        <v>400</v>
      </c>
      <c r="O40" s="39">
        <v>289</v>
      </c>
      <c r="P40" s="39">
        <v>388</v>
      </c>
      <c r="Q40" s="39">
        <v>334</v>
      </c>
      <c r="R40" s="39">
        <v>399</v>
      </c>
      <c r="S40" s="39">
        <v>386</v>
      </c>
      <c r="T40" s="39">
        <v>403</v>
      </c>
      <c r="U40" s="24">
        <v>414</v>
      </c>
      <c r="V40" s="39">
        <v>374</v>
      </c>
      <c r="W40" s="18"/>
      <c r="X40" s="15"/>
    </row>
    <row r="41" spans="1:24" ht="9.75" customHeight="1">
      <c r="A41" s="36" t="s">
        <v>81</v>
      </c>
      <c r="B41" s="51"/>
      <c r="C41" s="51"/>
      <c r="D41" s="51">
        <v>0</v>
      </c>
      <c r="E41" s="51">
        <v>0</v>
      </c>
      <c r="F41" s="51">
        <f t="shared" si="5"/>
        <v>0</v>
      </c>
      <c r="G41" s="51">
        <v>0</v>
      </c>
      <c r="H41" s="51">
        <f t="shared" si="6"/>
        <v>0</v>
      </c>
      <c r="I41" s="51">
        <v>0</v>
      </c>
      <c r="J41" s="51">
        <f t="shared" si="7"/>
        <v>0</v>
      </c>
      <c r="K41" s="39">
        <v>0</v>
      </c>
      <c r="L41" s="51">
        <f t="shared" si="8"/>
        <v>0</v>
      </c>
      <c r="M41" s="39">
        <v>196</v>
      </c>
      <c r="N41" s="39">
        <v>196</v>
      </c>
      <c r="O41" s="39">
        <v>152</v>
      </c>
      <c r="P41" s="39">
        <v>160</v>
      </c>
      <c r="Q41" s="39">
        <v>84</v>
      </c>
      <c r="R41" s="39">
        <v>108</v>
      </c>
      <c r="S41" s="39">
        <v>116</v>
      </c>
      <c r="T41" s="39">
        <v>124</v>
      </c>
      <c r="U41" s="24">
        <v>122</v>
      </c>
      <c r="V41" s="39">
        <v>76</v>
      </c>
      <c r="W41" s="18"/>
      <c r="X41" s="15"/>
    </row>
    <row r="42" spans="1:24" ht="9.75" customHeight="1">
      <c r="A42" s="36" t="s">
        <v>101</v>
      </c>
      <c r="B42" s="51">
        <v>8566</v>
      </c>
      <c r="C42" s="51">
        <v>9603</v>
      </c>
      <c r="D42" s="51">
        <v>8891</v>
      </c>
      <c r="E42" s="51">
        <v>8403</v>
      </c>
      <c r="F42" s="51">
        <f t="shared" si="5"/>
        <v>5602</v>
      </c>
      <c r="G42" s="51">
        <v>7429</v>
      </c>
      <c r="H42" s="51">
        <f t="shared" si="6"/>
        <v>4952.666666666667</v>
      </c>
      <c r="I42" s="51">
        <v>7439</v>
      </c>
      <c r="J42" s="51">
        <f t="shared" si="7"/>
        <v>4959.333333333333</v>
      </c>
      <c r="K42" s="38">
        <v>7871</v>
      </c>
      <c r="L42" s="51">
        <f t="shared" si="8"/>
        <v>5247.333333333333</v>
      </c>
      <c r="M42" s="39">
        <v>5214</v>
      </c>
      <c r="N42" s="39">
        <v>5116</v>
      </c>
      <c r="O42" s="39">
        <v>5474</v>
      </c>
      <c r="P42" s="39">
        <v>6353</v>
      </c>
      <c r="Q42" s="39">
        <v>6689</v>
      </c>
      <c r="R42" s="39">
        <v>6980</v>
      </c>
      <c r="S42" s="39">
        <v>7223</v>
      </c>
      <c r="T42" s="39">
        <v>6686</v>
      </c>
      <c r="U42" s="24">
        <v>6561</v>
      </c>
      <c r="V42" s="39">
        <v>5937</v>
      </c>
      <c r="W42" s="18"/>
      <c r="X42" s="15"/>
    </row>
    <row r="43" spans="1:24" ht="9.75" customHeight="1">
      <c r="A43" s="36" t="s">
        <v>124</v>
      </c>
      <c r="B43" s="51">
        <v>224</v>
      </c>
      <c r="C43" s="51">
        <v>72</v>
      </c>
      <c r="D43" s="51">
        <v>0</v>
      </c>
      <c r="E43" s="51">
        <v>52</v>
      </c>
      <c r="F43" s="51">
        <f t="shared" si="5"/>
        <v>34.666666666666664</v>
      </c>
      <c r="G43" s="51">
        <v>236</v>
      </c>
      <c r="H43" s="51">
        <f t="shared" si="6"/>
        <v>157.33333333333334</v>
      </c>
      <c r="I43" s="51">
        <v>284</v>
      </c>
      <c r="J43" s="51">
        <f t="shared" si="7"/>
        <v>189.33333333333334</v>
      </c>
      <c r="K43" s="38">
        <v>453</v>
      </c>
      <c r="L43" s="51">
        <f t="shared" si="8"/>
        <v>302</v>
      </c>
      <c r="M43" s="39">
        <v>165</v>
      </c>
      <c r="N43" s="39">
        <v>165</v>
      </c>
      <c r="O43" s="39">
        <v>219</v>
      </c>
      <c r="P43" s="39">
        <v>201</v>
      </c>
      <c r="Q43" s="39">
        <v>207</v>
      </c>
      <c r="R43" s="39">
        <v>237</v>
      </c>
      <c r="S43" s="39">
        <v>276</v>
      </c>
      <c r="T43" s="39">
        <v>225</v>
      </c>
      <c r="U43" s="24">
        <v>183</v>
      </c>
      <c r="V43" s="39">
        <v>204</v>
      </c>
      <c r="W43" s="18"/>
      <c r="X43" s="15"/>
    </row>
    <row r="44" spans="1:24" ht="9.75" customHeight="1">
      <c r="A44" s="36" t="s">
        <v>134</v>
      </c>
      <c r="B44" s="51">
        <v>452</v>
      </c>
      <c r="C44" s="51">
        <v>336</v>
      </c>
      <c r="D44" s="51">
        <v>244</v>
      </c>
      <c r="E44" s="51">
        <v>108</v>
      </c>
      <c r="F44" s="51">
        <f t="shared" si="5"/>
        <v>72</v>
      </c>
      <c r="G44" s="51">
        <v>228</v>
      </c>
      <c r="H44" s="51">
        <f t="shared" si="6"/>
        <v>152</v>
      </c>
      <c r="I44" s="51">
        <v>128</v>
      </c>
      <c r="J44" s="51">
        <f t="shared" si="7"/>
        <v>85.33333333333333</v>
      </c>
      <c r="K44" s="38">
        <v>196</v>
      </c>
      <c r="L44" s="51">
        <f t="shared" si="8"/>
        <v>130.66666666666666</v>
      </c>
      <c r="M44" s="39">
        <v>112</v>
      </c>
      <c r="N44" s="39">
        <v>112</v>
      </c>
      <c r="O44" s="39">
        <v>0</v>
      </c>
      <c r="P44" s="39">
        <v>0</v>
      </c>
      <c r="Q44" s="39">
        <v>0</v>
      </c>
      <c r="R44" s="39">
        <v>0</v>
      </c>
      <c r="S44" s="39">
        <f>'on &amp; off current year'!F322</f>
        <v>0</v>
      </c>
      <c r="T44" s="39">
        <v>0</v>
      </c>
      <c r="U44" s="24">
        <v>0</v>
      </c>
      <c r="V44" s="39">
        <v>0</v>
      </c>
      <c r="W44" s="18"/>
      <c r="X44" s="15"/>
    </row>
    <row r="45" spans="1:24" ht="9.75" customHeight="1">
      <c r="A45" s="36" t="s">
        <v>138</v>
      </c>
      <c r="B45" s="51">
        <v>6808</v>
      </c>
      <c r="C45" s="51">
        <v>7532</v>
      </c>
      <c r="D45" s="51">
        <v>8630</v>
      </c>
      <c r="E45" s="51">
        <v>9526</v>
      </c>
      <c r="F45" s="51">
        <f t="shared" si="5"/>
        <v>6350.666666666667</v>
      </c>
      <c r="G45" s="51">
        <v>8510</v>
      </c>
      <c r="H45" s="51">
        <f t="shared" si="6"/>
        <v>5673.333333333333</v>
      </c>
      <c r="I45" s="51">
        <v>10192</v>
      </c>
      <c r="J45" s="51">
        <f t="shared" si="7"/>
        <v>6794.666666666667</v>
      </c>
      <c r="K45" s="38">
        <v>11685</v>
      </c>
      <c r="L45" s="51">
        <f t="shared" si="8"/>
        <v>7790</v>
      </c>
      <c r="M45" s="39">
        <v>7846</v>
      </c>
      <c r="N45" s="39">
        <v>7198</v>
      </c>
      <c r="O45" s="39">
        <v>6066</v>
      </c>
      <c r="P45" s="39">
        <v>7000</v>
      </c>
      <c r="Q45" s="39">
        <v>6436</v>
      </c>
      <c r="R45" s="39">
        <v>6616</v>
      </c>
      <c r="S45" s="39">
        <v>6986</v>
      </c>
      <c r="T45" s="39">
        <v>6667</v>
      </c>
      <c r="U45" s="24">
        <v>6270</v>
      </c>
      <c r="V45" s="39">
        <v>5535</v>
      </c>
      <c r="W45" s="18"/>
      <c r="X45" s="15"/>
    </row>
    <row r="46" spans="1:24" ht="9.75" customHeight="1">
      <c r="A46" s="36" t="s">
        <v>141</v>
      </c>
      <c r="B46" s="51">
        <v>0</v>
      </c>
      <c r="C46" s="51">
        <v>0</v>
      </c>
      <c r="D46" s="51">
        <v>100</v>
      </c>
      <c r="E46" s="51">
        <v>72</v>
      </c>
      <c r="F46" s="51">
        <f t="shared" si="5"/>
        <v>48</v>
      </c>
      <c r="G46" s="51">
        <v>0</v>
      </c>
      <c r="H46" s="51">
        <f t="shared" si="6"/>
        <v>0</v>
      </c>
      <c r="I46" s="51">
        <v>0</v>
      </c>
      <c r="J46" s="51">
        <f t="shared" si="7"/>
        <v>0</v>
      </c>
      <c r="K46" s="38">
        <v>0</v>
      </c>
      <c r="L46" s="51">
        <f t="shared" si="8"/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f>'on &amp; off current year'!F324</f>
        <v>0</v>
      </c>
      <c r="T46" s="39">
        <v>0</v>
      </c>
      <c r="U46" s="24">
        <v>0</v>
      </c>
      <c r="V46" s="39">
        <v>0</v>
      </c>
      <c r="W46" s="18"/>
      <c r="X46" s="15"/>
    </row>
    <row r="47" spans="1:24" ht="9.75" customHeight="1">
      <c r="A47" s="36" t="s">
        <v>156</v>
      </c>
      <c r="B47" s="51">
        <v>5590</v>
      </c>
      <c r="C47" s="51">
        <v>5676</v>
      </c>
      <c r="D47" s="51">
        <v>5838</v>
      </c>
      <c r="E47" s="51">
        <v>5969</v>
      </c>
      <c r="F47" s="51">
        <f t="shared" si="5"/>
        <v>3979.3333333333335</v>
      </c>
      <c r="G47" s="51">
        <v>5801</v>
      </c>
      <c r="H47" s="51">
        <f t="shared" si="6"/>
        <v>3867.3333333333335</v>
      </c>
      <c r="I47" s="51">
        <v>5123</v>
      </c>
      <c r="J47" s="51">
        <f t="shared" si="7"/>
        <v>3415.3333333333335</v>
      </c>
      <c r="K47" s="38">
        <v>5445</v>
      </c>
      <c r="L47" s="51">
        <f t="shared" si="8"/>
        <v>3630</v>
      </c>
      <c r="M47" s="39">
        <v>3915</v>
      </c>
      <c r="N47" s="39">
        <v>3900</v>
      </c>
      <c r="O47" s="39">
        <v>4436</v>
      </c>
      <c r="P47" s="39">
        <v>3963</v>
      </c>
      <c r="Q47" s="39">
        <v>4375</v>
      </c>
      <c r="R47" s="39">
        <v>5284</v>
      </c>
      <c r="S47" s="39">
        <v>4602</v>
      </c>
      <c r="T47" s="39">
        <v>4394</v>
      </c>
      <c r="U47" s="24">
        <v>4147</v>
      </c>
      <c r="V47" s="39">
        <v>4476</v>
      </c>
      <c r="W47" s="18"/>
      <c r="X47" s="15"/>
    </row>
    <row r="48" spans="1:24" ht="9.75" customHeight="1">
      <c r="A48" s="36" t="s">
        <v>159</v>
      </c>
      <c r="B48" s="51">
        <v>8034</v>
      </c>
      <c r="C48" s="51">
        <v>8807</v>
      </c>
      <c r="D48" s="51">
        <v>8593</v>
      </c>
      <c r="E48" s="51">
        <v>8108</v>
      </c>
      <c r="F48" s="51">
        <f t="shared" si="5"/>
        <v>5405.333333333333</v>
      </c>
      <c r="G48" s="51">
        <v>7903</v>
      </c>
      <c r="H48" s="51">
        <f t="shared" si="6"/>
        <v>5268.666666666667</v>
      </c>
      <c r="I48" s="51">
        <v>8061</v>
      </c>
      <c r="J48" s="51">
        <f t="shared" si="7"/>
        <v>5374</v>
      </c>
      <c r="K48" s="38">
        <v>8968</v>
      </c>
      <c r="L48" s="51">
        <f t="shared" si="8"/>
        <v>5978.666666666667</v>
      </c>
      <c r="M48" s="39">
        <v>6922</v>
      </c>
      <c r="N48" s="39">
        <v>6702</v>
      </c>
      <c r="O48" s="39">
        <v>7101</v>
      </c>
      <c r="P48" s="39">
        <v>7289</v>
      </c>
      <c r="Q48" s="39">
        <v>7583</v>
      </c>
      <c r="R48" s="39">
        <v>9413</v>
      </c>
      <c r="S48" s="39">
        <v>8860</v>
      </c>
      <c r="T48" s="39">
        <v>8988</v>
      </c>
      <c r="U48" s="24">
        <v>10509</v>
      </c>
      <c r="V48" s="39">
        <v>9935</v>
      </c>
      <c r="W48" s="18"/>
      <c r="X48" s="15"/>
    </row>
    <row r="49" spans="1:24" ht="9.75" customHeight="1">
      <c r="A49" s="36" t="s">
        <v>24</v>
      </c>
      <c r="B49" s="51">
        <v>121258.5</v>
      </c>
      <c r="C49" s="51">
        <v>118839</v>
      </c>
      <c r="D49" s="51">
        <v>123578</v>
      </c>
      <c r="E49" s="51">
        <v>119333</v>
      </c>
      <c r="F49" s="51">
        <f t="shared" si="5"/>
        <v>79555.33333333333</v>
      </c>
      <c r="G49" s="51">
        <v>117325</v>
      </c>
      <c r="H49" s="51">
        <f t="shared" si="6"/>
        <v>78216.66666666667</v>
      </c>
      <c r="I49" s="51">
        <f>SUM(I24:I48)</f>
        <v>91876</v>
      </c>
      <c r="J49" s="51">
        <f t="shared" si="7"/>
        <v>61250.666666666664</v>
      </c>
      <c r="K49" s="51">
        <f>SUM(K24:K48)</f>
        <v>99818</v>
      </c>
      <c r="L49" s="51">
        <f t="shared" si="8"/>
        <v>66545.33333333333</v>
      </c>
      <c r="M49" s="51">
        <f>SUM(M23:M48)</f>
        <v>70015</v>
      </c>
      <c r="N49" s="51">
        <v>68432</v>
      </c>
      <c r="O49" s="51">
        <f aca="true" t="shared" si="9" ref="O49:W49">SUM(O23:O48)</f>
        <v>71043</v>
      </c>
      <c r="P49" s="51">
        <f t="shared" si="9"/>
        <v>72343</v>
      </c>
      <c r="Q49" s="51">
        <f t="shared" si="9"/>
        <v>73477</v>
      </c>
      <c r="R49" s="51">
        <f t="shared" si="9"/>
        <v>78869</v>
      </c>
      <c r="S49" s="51">
        <f t="shared" si="9"/>
        <v>77004</v>
      </c>
      <c r="T49" s="51">
        <f t="shared" si="9"/>
        <v>73226</v>
      </c>
      <c r="U49" s="51">
        <f t="shared" si="9"/>
        <v>71780</v>
      </c>
      <c r="V49" s="51">
        <f t="shared" si="9"/>
        <v>69798</v>
      </c>
      <c r="W49" s="51">
        <f t="shared" si="9"/>
        <v>0</v>
      </c>
      <c r="X49" s="15"/>
    </row>
    <row r="50" spans="1:24" ht="9.75" customHeight="1">
      <c r="A50" s="36"/>
      <c r="B50" s="51"/>
      <c r="C50" s="51"/>
      <c r="D50" s="51" t="s">
        <v>0</v>
      </c>
      <c r="E50" s="51"/>
      <c r="F50" s="51"/>
      <c r="G50" s="51"/>
      <c r="H50" s="51"/>
      <c r="I50" s="51"/>
      <c r="J50" s="51"/>
      <c r="K50" s="38"/>
      <c r="L50" s="51"/>
      <c r="M50" s="39"/>
      <c r="N50" s="39"/>
      <c r="O50" s="39"/>
      <c r="P50" s="39"/>
      <c r="Q50" s="39"/>
      <c r="R50" s="39"/>
      <c r="S50" s="39"/>
      <c r="T50" s="39"/>
      <c r="U50" s="24"/>
      <c r="V50" s="39"/>
      <c r="W50" s="25"/>
      <c r="X50" s="15"/>
    </row>
    <row r="51" spans="1:24" ht="9.75" customHeight="1">
      <c r="A51" s="36" t="s">
        <v>19</v>
      </c>
      <c r="B51" s="51">
        <v>8476</v>
      </c>
      <c r="C51" s="51">
        <v>7871</v>
      </c>
      <c r="D51" s="51">
        <v>5949</v>
      </c>
      <c r="E51" s="51">
        <v>6738</v>
      </c>
      <c r="F51" s="51">
        <f aca="true" t="shared" si="10" ref="F51:F58">E51*2/3</f>
        <v>4492</v>
      </c>
      <c r="G51" s="51">
        <v>7518</v>
      </c>
      <c r="H51" s="51">
        <f aca="true" t="shared" si="11" ref="H51:H58">G51*2/3</f>
        <v>5012</v>
      </c>
      <c r="I51" s="51">
        <v>7491</v>
      </c>
      <c r="J51" s="51">
        <f aca="true" t="shared" si="12" ref="J51:J58">I51*2/3</f>
        <v>4994</v>
      </c>
      <c r="K51" s="38">
        <v>7467</v>
      </c>
      <c r="L51" s="51">
        <f aca="true" t="shared" si="13" ref="L51:L58">K51*2/3</f>
        <v>4978</v>
      </c>
      <c r="M51" s="39">
        <v>6152</v>
      </c>
      <c r="N51" s="39">
        <v>5969</v>
      </c>
      <c r="O51" s="39">
        <v>6328</v>
      </c>
      <c r="P51" s="39">
        <v>6907</v>
      </c>
      <c r="Q51" s="39">
        <v>7200</v>
      </c>
      <c r="R51" s="39">
        <v>7644</v>
      </c>
      <c r="S51" s="39">
        <v>7694</v>
      </c>
      <c r="T51" s="39">
        <v>7806</v>
      </c>
      <c r="U51" s="24">
        <v>7688</v>
      </c>
      <c r="V51" s="51">
        <v>7117</v>
      </c>
      <c r="W51" s="18"/>
      <c r="X51" s="15"/>
    </row>
    <row r="52" spans="1:24" ht="9.75" customHeight="1">
      <c r="A52" s="36" t="s">
        <v>30</v>
      </c>
      <c r="B52" s="51">
        <v>3760</v>
      </c>
      <c r="C52" s="51">
        <v>2492</v>
      </c>
      <c r="D52" s="51">
        <v>3134</v>
      </c>
      <c r="E52" s="51">
        <v>3888</v>
      </c>
      <c r="F52" s="51">
        <f t="shared" si="10"/>
        <v>2592</v>
      </c>
      <c r="G52" s="51">
        <v>5045</v>
      </c>
      <c r="H52" s="51">
        <f t="shared" si="11"/>
        <v>3363.3333333333335</v>
      </c>
      <c r="I52" s="51">
        <v>5139</v>
      </c>
      <c r="J52" s="51">
        <f t="shared" si="12"/>
        <v>3426</v>
      </c>
      <c r="K52" s="38">
        <v>6506</v>
      </c>
      <c r="L52" s="51">
        <f t="shared" si="13"/>
        <v>4337.333333333333</v>
      </c>
      <c r="M52" s="39">
        <v>5241</v>
      </c>
      <c r="N52" s="39">
        <v>5029</v>
      </c>
      <c r="O52" s="39">
        <v>5342</v>
      </c>
      <c r="P52" s="39">
        <v>5983</v>
      </c>
      <c r="Q52" s="39">
        <v>6778</v>
      </c>
      <c r="R52" s="39">
        <v>6796</v>
      </c>
      <c r="S52" s="39">
        <v>6846</v>
      </c>
      <c r="T52" s="39">
        <v>5988</v>
      </c>
      <c r="U52" s="24">
        <v>5334</v>
      </c>
      <c r="V52" s="51">
        <v>7313</v>
      </c>
      <c r="W52" s="18"/>
      <c r="X52" s="15"/>
    </row>
    <row r="53" spans="1:24" ht="9.75" customHeight="1">
      <c r="A53" s="36" t="s">
        <v>54</v>
      </c>
      <c r="B53" s="51">
        <v>8782</v>
      </c>
      <c r="C53" s="51">
        <v>8503</v>
      </c>
      <c r="D53" s="51">
        <v>6928</v>
      </c>
      <c r="E53" s="51">
        <v>6323</v>
      </c>
      <c r="F53" s="51">
        <f t="shared" si="10"/>
        <v>4215.333333333333</v>
      </c>
      <c r="G53" s="51">
        <v>5934</v>
      </c>
      <c r="H53" s="51">
        <f t="shared" si="11"/>
        <v>3956</v>
      </c>
      <c r="I53" s="51">
        <v>5469</v>
      </c>
      <c r="J53" s="51">
        <f t="shared" si="12"/>
        <v>3646</v>
      </c>
      <c r="K53" s="38">
        <v>6908</v>
      </c>
      <c r="L53" s="51">
        <f t="shared" si="13"/>
        <v>4605.333333333333</v>
      </c>
      <c r="M53" s="39">
        <v>4436</v>
      </c>
      <c r="N53" s="39">
        <v>4328</v>
      </c>
      <c r="O53" s="39">
        <v>4836</v>
      </c>
      <c r="P53" s="39">
        <v>5063</v>
      </c>
      <c r="Q53" s="39">
        <v>5094</v>
      </c>
      <c r="R53" s="39">
        <v>5272</v>
      </c>
      <c r="S53" s="39">
        <v>5210</v>
      </c>
      <c r="T53" s="39">
        <v>4719</v>
      </c>
      <c r="U53" s="24">
        <v>4563</v>
      </c>
      <c r="V53" s="39">
        <v>4071</v>
      </c>
      <c r="W53" s="18"/>
      <c r="X53" s="15"/>
    </row>
    <row r="54" spans="1:24" ht="9.75" customHeight="1">
      <c r="A54" s="36" t="s">
        <v>61</v>
      </c>
      <c r="B54" s="51">
        <v>4011</v>
      </c>
      <c r="C54" s="51">
        <v>4068</v>
      </c>
      <c r="D54" s="51">
        <v>3630</v>
      </c>
      <c r="E54" s="51">
        <v>3954</v>
      </c>
      <c r="F54" s="51">
        <f t="shared" si="10"/>
        <v>2636</v>
      </c>
      <c r="G54" s="51">
        <v>3688</v>
      </c>
      <c r="H54" s="51">
        <f t="shared" si="11"/>
        <v>2458.6666666666665</v>
      </c>
      <c r="I54" s="51">
        <v>3380</v>
      </c>
      <c r="J54" s="51">
        <f t="shared" si="12"/>
        <v>2253.3333333333335</v>
      </c>
      <c r="K54" s="38">
        <v>3820</v>
      </c>
      <c r="L54" s="51">
        <f t="shared" si="13"/>
        <v>2546.6666666666665</v>
      </c>
      <c r="M54" s="39">
        <v>2577</v>
      </c>
      <c r="N54" s="39">
        <v>2438</v>
      </c>
      <c r="O54" s="39">
        <v>2571</v>
      </c>
      <c r="P54" s="39">
        <v>2775</v>
      </c>
      <c r="Q54" s="39">
        <v>2755</v>
      </c>
      <c r="R54" s="39">
        <v>2877</v>
      </c>
      <c r="S54" s="39">
        <v>3027</v>
      </c>
      <c r="T54" s="39">
        <v>2679</v>
      </c>
      <c r="U54" s="24">
        <v>2820</v>
      </c>
      <c r="V54" s="39">
        <v>2535</v>
      </c>
      <c r="W54" s="18"/>
      <c r="X54" s="15"/>
    </row>
    <row r="55" spans="1:24" ht="9.75" customHeight="1">
      <c r="A55" s="36" t="s">
        <v>77</v>
      </c>
      <c r="B55" s="51">
        <v>7634</v>
      </c>
      <c r="C55" s="51">
        <v>7482</v>
      </c>
      <c r="D55" s="51">
        <v>3748</v>
      </c>
      <c r="E55" s="51">
        <v>3488</v>
      </c>
      <c r="F55" s="51">
        <f t="shared" si="10"/>
        <v>2325.3333333333335</v>
      </c>
      <c r="G55" s="51">
        <v>3417</v>
      </c>
      <c r="H55" s="51">
        <f t="shared" si="11"/>
        <v>2278</v>
      </c>
      <c r="I55" s="51">
        <v>3999</v>
      </c>
      <c r="J55" s="51">
        <f t="shared" si="12"/>
        <v>2666</v>
      </c>
      <c r="K55" s="38">
        <v>4664</v>
      </c>
      <c r="L55" s="51">
        <f t="shared" si="13"/>
        <v>3109.3333333333335</v>
      </c>
      <c r="M55" s="39">
        <v>3898</v>
      </c>
      <c r="N55" s="39">
        <v>3736</v>
      </c>
      <c r="O55" s="39">
        <v>4092</v>
      </c>
      <c r="P55" s="39">
        <v>4602</v>
      </c>
      <c r="Q55" s="39">
        <v>4738</v>
      </c>
      <c r="R55" s="39">
        <v>4805</v>
      </c>
      <c r="S55" s="39">
        <v>4447</v>
      </c>
      <c r="T55" s="39">
        <v>4142</v>
      </c>
      <c r="U55" s="24">
        <v>3569</v>
      </c>
      <c r="V55" s="39">
        <v>3179</v>
      </c>
      <c r="W55" s="18"/>
      <c r="X55" s="15"/>
    </row>
    <row r="56" spans="1:24" ht="9.75" customHeight="1">
      <c r="A56" s="36" t="s">
        <v>83</v>
      </c>
      <c r="B56" s="51">
        <v>1998</v>
      </c>
      <c r="C56" s="51">
        <v>1565</v>
      </c>
      <c r="D56" s="51">
        <v>1171</v>
      </c>
      <c r="E56" s="51">
        <v>572</v>
      </c>
      <c r="F56" s="51">
        <f t="shared" si="10"/>
        <v>381.3333333333333</v>
      </c>
      <c r="G56" s="51">
        <v>292</v>
      </c>
      <c r="H56" s="51">
        <f t="shared" si="11"/>
        <v>194.66666666666666</v>
      </c>
      <c r="I56" s="51">
        <v>392</v>
      </c>
      <c r="J56" s="51">
        <f t="shared" si="12"/>
        <v>261.3333333333333</v>
      </c>
      <c r="K56" s="38">
        <v>492</v>
      </c>
      <c r="L56" s="51">
        <f t="shared" si="13"/>
        <v>328</v>
      </c>
      <c r="M56" s="39">
        <v>1410</v>
      </c>
      <c r="N56" s="39">
        <v>1410</v>
      </c>
      <c r="O56" s="39">
        <v>1594</v>
      </c>
      <c r="P56" s="39">
        <v>1740</v>
      </c>
      <c r="Q56" s="39">
        <v>1788</v>
      </c>
      <c r="R56" s="39">
        <v>1890</v>
      </c>
      <c r="S56" s="39">
        <v>1617</v>
      </c>
      <c r="T56" s="39">
        <v>1800</v>
      </c>
      <c r="U56" s="24">
        <v>1662</v>
      </c>
      <c r="V56" s="39">
        <v>0</v>
      </c>
      <c r="W56" s="18"/>
      <c r="X56" s="15"/>
    </row>
    <row r="57" spans="1:24" ht="9.75" customHeight="1">
      <c r="A57" s="36" t="s">
        <v>84</v>
      </c>
      <c r="B57" s="51">
        <v>4791</v>
      </c>
      <c r="C57" s="51">
        <v>5273</v>
      </c>
      <c r="D57" s="51">
        <v>5356</v>
      </c>
      <c r="E57" s="51">
        <v>5043</v>
      </c>
      <c r="F57" s="51">
        <f t="shared" si="10"/>
        <v>3362</v>
      </c>
      <c r="G57" s="51">
        <v>5360</v>
      </c>
      <c r="H57" s="51">
        <f t="shared" si="11"/>
        <v>3573.3333333333335</v>
      </c>
      <c r="I57" s="51">
        <v>6976</v>
      </c>
      <c r="J57" s="51">
        <f t="shared" si="12"/>
        <v>4650.666666666667</v>
      </c>
      <c r="K57" s="38">
        <v>6724</v>
      </c>
      <c r="L57" s="51">
        <f t="shared" si="13"/>
        <v>4482.666666666667</v>
      </c>
      <c r="M57" s="39">
        <v>3157</v>
      </c>
      <c r="N57" s="39">
        <v>3085</v>
      </c>
      <c r="O57" s="39">
        <v>2600</v>
      </c>
      <c r="P57" s="39">
        <v>2872</v>
      </c>
      <c r="Q57" s="39">
        <v>2985</v>
      </c>
      <c r="R57" s="39">
        <v>3271</v>
      </c>
      <c r="S57" s="39">
        <v>3174</v>
      </c>
      <c r="T57" s="39">
        <v>3122</v>
      </c>
      <c r="U57" s="24">
        <v>3033</v>
      </c>
      <c r="V57" s="39">
        <v>3642</v>
      </c>
      <c r="W57" s="18"/>
      <c r="X57" s="15"/>
    </row>
    <row r="58" spans="1:24" ht="9.75" customHeight="1">
      <c r="A58" s="36" t="s">
        <v>86</v>
      </c>
      <c r="B58" s="51">
        <v>2460</v>
      </c>
      <c r="C58" s="51">
        <v>2192</v>
      </c>
      <c r="D58" s="51">
        <v>1716</v>
      </c>
      <c r="E58" s="51">
        <v>1776</v>
      </c>
      <c r="F58" s="51">
        <f t="shared" si="10"/>
        <v>1184</v>
      </c>
      <c r="G58" s="51">
        <v>2040</v>
      </c>
      <c r="H58" s="51">
        <f t="shared" si="11"/>
        <v>1360</v>
      </c>
      <c r="I58" s="51">
        <v>2492</v>
      </c>
      <c r="J58" s="51">
        <f t="shared" si="12"/>
        <v>1661.3333333333333</v>
      </c>
      <c r="K58" s="38">
        <v>3212</v>
      </c>
      <c r="L58" s="51">
        <f t="shared" si="13"/>
        <v>2141.3333333333335</v>
      </c>
      <c r="M58" s="39">
        <v>2444</v>
      </c>
      <c r="N58" s="39">
        <v>2292</v>
      </c>
      <c r="O58" s="39">
        <v>2541</v>
      </c>
      <c r="P58" s="39">
        <v>2181</v>
      </c>
      <c r="Q58" s="39">
        <v>2427</v>
      </c>
      <c r="R58" s="39">
        <v>2556</v>
      </c>
      <c r="S58" s="39">
        <v>2325</v>
      </c>
      <c r="T58" s="39">
        <v>2268</v>
      </c>
      <c r="U58" s="24">
        <v>2118</v>
      </c>
      <c r="V58" s="39">
        <v>2238</v>
      </c>
      <c r="W58" s="18"/>
      <c r="X58" s="15"/>
    </row>
    <row r="59" spans="1:24" ht="9.75" customHeight="1">
      <c r="A59" s="36" t="s">
        <v>87</v>
      </c>
      <c r="B59" s="51"/>
      <c r="C59" s="51"/>
      <c r="D59" s="51"/>
      <c r="E59" s="51"/>
      <c r="F59" s="51"/>
      <c r="G59" s="51"/>
      <c r="H59" s="51">
        <v>0</v>
      </c>
      <c r="I59" s="51"/>
      <c r="J59" s="51">
        <v>0</v>
      </c>
      <c r="K59" s="38"/>
      <c r="L59" s="51">
        <v>0</v>
      </c>
      <c r="M59" s="39"/>
      <c r="N59" s="39">
        <v>0</v>
      </c>
      <c r="O59" s="39">
        <v>0</v>
      </c>
      <c r="P59" s="39">
        <v>690</v>
      </c>
      <c r="Q59" s="39">
        <v>1713</v>
      </c>
      <c r="R59" s="39">
        <v>2570</v>
      </c>
      <c r="S59" s="39">
        <v>2415</v>
      </c>
      <c r="T59" s="39">
        <v>2469</v>
      </c>
      <c r="U59" s="24">
        <v>2529</v>
      </c>
      <c r="V59" s="39">
        <v>2976</v>
      </c>
      <c r="W59" s="18"/>
      <c r="X59" s="15"/>
    </row>
    <row r="60" spans="1:24" ht="9.75" customHeight="1">
      <c r="A60" s="54" t="s">
        <v>90</v>
      </c>
      <c r="B60" s="51">
        <v>984</v>
      </c>
      <c r="C60" s="51">
        <v>1709</v>
      </c>
      <c r="D60" s="51">
        <v>1365</v>
      </c>
      <c r="E60" s="51">
        <v>767</v>
      </c>
      <c r="F60" s="51">
        <f>E60*2/3</f>
        <v>511.3333333333333</v>
      </c>
      <c r="G60" s="51">
        <v>992</v>
      </c>
      <c r="H60" s="51">
        <f>G60*2/3</f>
        <v>661.3333333333334</v>
      </c>
      <c r="I60" s="51">
        <v>1404</v>
      </c>
      <c r="J60" s="51">
        <f>I60*2/3</f>
        <v>936</v>
      </c>
      <c r="K60" s="38">
        <v>1421</v>
      </c>
      <c r="L60" s="51">
        <f>K60*2/3</f>
        <v>947.3333333333334</v>
      </c>
      <c r="M60" s="39">
        <v>1102</v>
      </c>
      <c r="N60" s="39">
        <v>1100</v>
      </c>
      <c r="O60" s="39">
        <v>1034</v>
      </c>
      <c r="P60" s="39">
        <v>879</v>
      </c>
      <c r="Q60" s="39">
        <v>849</v>
      </c>
      <c r="R60" s="39">
        <v>990</v>
      </c>
      <c r="S60" s="39">
        <v>783</v>
      </c>
      <c r="T60" s="39">
        <v>1032</v>
      </c>
      <c r="U60" s="24">
        <v>1194</v>
      </c>
      <c r="V60" s="39">
        <v>1191</v>
      </c>
      <c r="W60" s="18"/>
      <c r="X60" s="20"/>
    </row>
    <row r="61" spans="1:24" ht="9.75" customHeight="1">
      <c r="A61" s="54" t="s">
        <v>128</v>
      </c>
      <c r="B61" s="51">
        <v>3940</v>
      </c>
      <c r="C61" s="51">
        <v>3868</v>
      </c>
      <c r="D61" s="51">
        <v>4272</v>
      </c>
      <c r="E61" s="51">
        <v>4000</v>
      </c>
      <c r="F61" s="51">
        <f>E61*2/3</f>
        <v>2666.6666666666665</v>
      </c>
      <c r="G61" s="51">
        <v>4208</v>
      </c>
      <c r="H61" s="51">
        <f>G61*2/3</f>
        <v>2805.3333333333335</v>
      </c>
      <c r="I61" s="51">
        <v>4060</v>
      </c>
      <c r="J61" s="51">
        <f>I61*2/3</f>
        <v>2706.6666666666665</v>
      </c>
      <c r="K61" s="38">
        <v>4804</v>
      </c>
      <c r="L61" s="51">
        <f>K61*2/3</f>
        <v>3202.6666666666665</v>
      </c>
      <c r="M61" s="39">
        <v>3046</v>
      </c>
      <c r="N61" s="39">
        <v>2869</v>
      </c>
      <c r="O61" s="39">
        <v>3207</v>
      </c>
      <c r="P61" s="39">
        <v>3588</v>
      </c>
      <c r="Q61" s="39">
        <v>3807</v>
      </c>
      <c r="R61" s="39">
        <v>3483</v>
      </c>
      <c r="S61" s="39">
        <v>3249</v>
      </c>
      <c r="T61" s="39">
        <v>3447</v>
      </c>
      <c r="U61" s="24">
        <v>3150</v>
      </c>
      <c r="V61" s="39">
        <v>3084</v>
      </c>
      <c r="W61" s="18"/>
      <c r="X61" s="20"/>
    </row>
    <row r="62" spans="1:24" ht="9.75" customHeight="1">
      <c r="A62" s="54" t="s">
        <v>38</v>
      </c>
      <c r="B62" s="51">
        <v>46836</v>
      </c>
      <c r="C62" s="51">
        <v>45023</v>
      </c>
      <c r="D62" s="51">
        <v>37269</v>
      </c>
      <c r="E62" s="51">
        <v>36549</v>
      </c>
      <c r="F62" s="51">
        <f>E62*2/3</f>
        <v>24366</v>
      </c>
      <c r="G62" s="51">
        <v>38494</v>
      </c>
      <c r="H62" s="51">
        <f>G62*2/3</f>
        <v>25662.666666666668</v>
      </c>
      <c r="I62" s="51">
        <f>SUM(I51:I61)</f>
        <v>40802</v>
      </c>
      <c r="J62" s="51">
        <f>I62*2/3</f>
        <v>27201.333333333332</v>
      </c>
      <c r="K62" s="51">
        <f>SUM(K51:K61)</f>
        <v>46018</v>
      </c>
      <c r="L62" s="51">
        <f>K62*2/3</f>
        <v>30678.666666666668</v>
      </c>
      <c r="M62" s="51">
        <f>SUM(M51:M61)</f>
        <v>33463</v>
      </c>
      <c r="N62" s="51">
        <v>32257</v>
      </c>
      <c r="O62" s="51">
        <f aca="true" t="shared" si="14" ref="O62:U62">SUM(O51:O61)</f>
        <v>34145</v>
      </c>
      <c r="P62" s="51">
        <f t="shared" si="14"/>
        <v>37280</v>
      </c>
      <c r="Q62" s="51">
        <f t="shared" si="14"/>
        <v>40134</v>
      </c>
      <c r="R62" s="51">
        <f t="shared" si="14"/>
        <v>42154</v>
      </c>
      <c r="S62" s="51">
        <f t="shared" si="14"/>
        <v>40787</v>
      </c>
      <c r="T62" s="51">
        <f t="shared" si="14"/>
        <v>39472</v>
      </c>
      <c r="U62" s="51">
        <f t="shared" si="14"/>
        <v>37660</v>
      </c>
      <c r="V62" s="51">
        <f>SUM(V51:V61)</f>
        <v>37346</v>
      </c>
      <c r="W62" s="51">
        <f>SUM(W51:W61)</f>
        <v>0</v>
      </c>
      <c r="X62" s="20"/>
    </row>
    <row r="63" spans="1:24" ht="9.75" customHeight="1">
      <c r="A63" s="36"/>
      <c r="B63" s="51"/>
      <c r="C63" s="51"/>
      <c r="D63" s="51" t="s">
        <v>0</v>
      </c>
      <c r="E63" s="51"/>
      <c r="F63" s="51"/>
      <c r="G63" s="51"/>
      <c r="H63" s="51"/>
      <c r="I63" s="51"/>
      <c r="J63" s="51"/>
      <c r="K63" s="38"/>
      <c r="L63" s="51"/>
      <c r="M63" s="39"/>
      <c r="N63" s="39"/>
      <c r="O63" s="39"/>
      <c r="P63" s="39"/>
      <c r="Q63" s="39"/>
      <c r="R63" s="39"/>
      <c r="S63" s="39"/>
      <c r="T63" s="39"/>
      <c r="U63" s="24"/>
      <c r="V63" s="39"/>
      <c r="W63" s="25"/>
      <c r="X63" s="15"/>
    </row>
    <row r="64" spans="1:24" ht="9.75" customHeight="1">
      <c r="A64" s="38" t="s">
        <v>25</v>
      </c>
      <c r="B64" s="51"/>
      <c r="C64" s="51"/>
      <c r="D64" s="51">
        <v>0</v>
      </c>
      <c r="E64" s="51">
        <v>0</v>
      </c>
      <c r="F64" s="51">
        <f>E64*2/3</f>
        <v>0</v>
      </c>
      <c r="G64" s="51">
        <v>0</v>
      </c>
      <c r="H64" s="51">
        <f>G64*2/3</f>
        <v>0</v>
      </c>
      <c r="I64" s="51">
        <v>0</v>
      </c>
      <c r="J64" s="51">
        <f>I64*2/3</f>
        <v>0</v>
      </c>
      <c r="K64" s="38">
        <v>0</v>
      </c>
      <c r="L64" s="51">
        <f>K64*2/3</f>
        <v>0</v>
      </c>
      <c r="M64" s="39">
        <v>126</v>
      </c>
      <c r="N64" s="39">
        <v>126</v>
      </c>
      <c r="O64" s="39">
        <v>250</v>
      </c>
      <c r="P64" s="39">
        <v>294</v>
      </c>
      <c r="Q64" s="39">
        <v>350</v>
      </c>
      <c r="R64" s="39">
        <v>349</v>
      </c>
      <c r="S64" s="39">
        <v>403</v>
      </c>
      <c r="T64" s="39">
        <v>613</v>
      </c>
      <c r="U64" s="24">
        <v>1108</v>
      </c>
      <c r="V64" s="51">
        <v>1327</v>
      </c>
      <c r="W64" s="18"/>
      <c r="X64" s="17"/>
    </row>
    <row r="65" spans="1:24" ht="9.75" customHeight="1">
      <c r="A65" s="36" t="s">
        <v>26</v>
      </c>
      <c r="B65" s="55">
        <v>216</v>
      </c>
      <c r="C65" s="51">
        <v>228</v>
      </c>
      <c r="D65" s="51">
        <v>225</v>
      </c>
      <c r="E65" s="51">
        <v>260</v>
      </c>
      <c r="F65" s="51">
        <f>E65*2/3</f>
        <v>173.33333333333334</v>
      </c>
      <c r="G65" s="51">
        <v>270</v>
      </c>
      <c r="H65" s="51">
        <f>G65*2/3</f>
        <v>180</v>
      </c>
      <c r="I65" s="51">
        <v>288</v>
      </c>
      <c r="J65" s="51">
        <f>I65*2/3</f>
        <v>192</v>
      </c>
      <c r="K65" s="38">
        <v>287</v>
      </c>
      <c r="L65" s="51">
        <f>K65*2/3</f>
        <v>191.33333333333334</v>
      </c>
      <c r="M65" s="39">
        <v>340</v>
      </c>
      <c r="N65" s="39">
        <v>340</v>
      </c>
      <c r="O65" s="39">
        <v>312</v>
      </c>
      <c r="P65" s="39">
        <v>299</v>
      </c>
      <c r="Q65" s="39">
        <v>160</v>
      </c>
      <c r="R65" s="39">
        <v>318</v>
      </c>
      <c r="S65" s="39">
        <v>372</v>
      </c>
      <c r="T65" s="39">
        <v>237</v>
      </c>
      <c r="U65" s="24">
        <v>249</v>
      </c>
      <c r="V65" s="51">
        <v>340</v>
      </c>
      <c r="W65" s="18"/>
      <c r="X65" s="15"/>
    </row>
    <row r="66" spans="1:256" ht="9.75" customHeight="1">
      <c r="A66" s="36" t="s">
        <v>32</v>
      </c>
      <c r="B66" s="55">
        <v>15069</v>
      </c>
      <c r="C66" s="51">
        <v>14822</v>
      </c>
      <c r="D66" s="51">
        <v>14361</v>
      </c>
      <c r="E66" s="51">
        <v>14642</v>
      </c>
      <c r="F66" s="51">
        <f>E66*2/3</f>
        <v>9761.333333333334</v>
      </c>
      <c r="G66" s="51">
        <v>15042</v>
      </c>
      <c r="H66" s="51">
        <f>G66*2/3</f>
        <v>10028</v>
      </c>
      <c r="I66" s="51">
        <v>15122</v>
      </c>
      <c r="J66" s="51">
        <f>I66*2/3</f>
        <v>10081.333333333334</v>
      </c>
      <c r="K66" s="38">
        <v>16691</v>
      </c>
      <c r="L66" s="51">
        <f>K66*2/3</f>
        <v>11127.333333333334</v>
      </c>
      <c r="M66" s="39">
        <v>10401</v>
      </c>
      <c r="N66" s="39">
        <v>9904</v>
      </c>
      <c r="O66" s="39">
        <v>10530</v>
      </c>
      <c r="P66" s="39">
        <v>10896</v>
      </c>
      <c r="Q66" s="39">
        <v>10605</v>
      </c>
      <c r="R66" s="39">
        <v>10509</v>
      </c>
      <c r="S66" s="39">
        <v>10502</v>
      </c>
      <c r="T66" s="39">
        <v>9976</v>
      </c>
      <c r="U66" s="24">
        <v>9845</v>
      </c>
      <c r="V66" s="39">
        <v>8720</v>
      </c>
      <c r="W66" s="18"/>
      <c r="X66" s="15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4" ht="9.75" customHeight="1">
      <c r="A67" s="36" t="s">
        <v>71</v>
      </c>
      <c r="B67" s="51">
        <v>12950</v>
      </c>
      <c r="C67" s="51">
        <v>10571</v>
      </c>
      <c r="D67" s="51">
        <v>6862</v>
      </c>
      <c r="E67" s="51">
        <v>6494</v>
      </c>
      <c r="F67" s="51">
        <f aca="true" t="shared" si="15" ref="F67:F81">E67*2/3</f>
        <v>4329.333333333333</v>
      </c>
      <c r="G67" s="51">
        <v>7035</v>
      </c>
      <c r="H67" s="51">
        <f aca="true" t="shared" si="16" ref="H67:H81">G67*2/3</f>
        <v>4690</v>
      </c>
      <c r="I67" s="51">
        <v>6796</v>
      </c>
      <c r="J67" s="51">
        <f aca="true" t="shared" si="17" ref="J67:J81">I67*2/3</f>
        <v>4530.666666666667</v>
      </c>
      <c r="K67" s="38">
        <v>6654</v>
      </c>
      <c r="L67" s="51">
        <f aca="true" t="shared" si="18" ref="L67:L81">K67*2/3</f>
        <v>4436</v>
      </c>
      <c r="M67" s="39">
        <v>4924</v>
      </c>
      <c r="N67" s="39">
        <v>4760</v>
      </c>
      <c r="O67" s="39">
        <v>5315</v>
      </c>
      <c r="P67" s="39">
        <v>5167</v>
      </c>
      <c r="Q67" s="39">
        <v>6244</v>
      </c>
      <c r="R67" s="39">
        <v>7047</v>
      </c>
      <c r="S67" s="39">
        <v>7903</v>
      </c>
      <c r="T67" s="39">
        <v>7139</v>
      </c>
      <c r="U67" s="24">
        <v>6669</v>
      </c>
      <c r="V67" s="39">
        <v>6392</v>
      </c>
      <c r="W67" s="18"/>
      <c r="X67" s="15"/>
    </row>
    <row r="68" spans="1:23" ht="9.75" customHeight="1">
      <c r="A68" s="65" t="s">
        <v>143</v>
      </c>
      <c r="B68" s="71"/>
      <c r="C68" s="71"/>
      <c r="D68" s="71"/>
      <c r="E68" s="71"/>
      <c r="F68" s="71"/>
      <c r="G68" s="71"/>
      <c r="H68" s="71"/>
      <c r="I68" s="71"/>
      <c r="J68" s="71"/>
      <c r="K68" s="72"/>
      <c r="L68" s="68"/>
      <c r="M68" s="73"/>
      <c r="N68" s="68"/>
      <c r="O68" s="68"/>
      <c r="P68" s="68"/>
      <c r="Q68" s="68"/>
      <c r="R68" s="68"/>
      <c r="S68" s="70"/>
      <c r="T68" s="40"/>
      <c r="U68" s="24"/>
      <c r="V68" s="39"/>
      <c r="W68" s="18"/>
    </row>
    <row r="69" spans="1:23" ht="9.75" customHeight="1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3"/>
      <c r="L69" s="33"/>
      <c r="M69" s="34"/>
      <c r="N69" s="34"/>
      <c r="O69" s="34"/>
      <c r="P69" s="34"/>
      <c r="Q69" s="40"/>
      <c r="R69" s="40"/>
      <c r="S69" s="40"/>
      <c r="T69" s="40"/>
      <c r="V69" s="39"/>
      <c r="W69" s="18"/>
    </row>
    <row r="70" spans="1:22" ht="9.75" customHeight="1">
      <c r="A70" s="65" t="s">
        <v>5</v>
      </c>
      <c r="B70" s="71"/>
      <c r="C70" s="71"/>
      <c r="D70" s="71"/>
      <c r="E70" s="71"/>
      <c r="F70" s="71"/>
      <c r="G70" s="71"/>
      <c r="H70" s="71"/>
      <c r="I70" s="71"/>
      <c r="J70" s="71"/>
      <c r="K70" s="72"/>
      <c r="L70" s="68"/>
      <c r="M70" s="73"/>
      <c r="N70" s="68"/>
      <c r="O70" s="68"/>
      <c r="P70" s="68"/>
      <c r="Q70" s="68"/>
      <c r="R70" s="68"/>
      <c r="S70" s="70"/>
      <c r="T70" s="40"/>
      <c r="V70" s="40"/>
    </row>
    <row r="71" spans="1:22" ht="9.75" customHeight="1">
      <c r="A71" s="65" t="s">
        <v>172</v>
      </c>
      <c r="B71" s="66"/>
      <c r="C71" s="66"/>
      <c r="D71" s="66"/>
      <c r="E71" s="66"/>
      <c r="F71" s="66"/>
      <c r="G71" s="66"/>
      <c r="H71" s="66"/>
      <c r="I71" s="66"/>
      <c r="J71" s="66"/>
      <c r="K71" s="67"/>
      <c r="L71" s="68"/>
      <c r="M71" s="69"/>
      <c r="N71" s="68"/>
      <c r="O71" s="68"/>
      <c r="P71" s="68"/>
      <c r="Q71" s="68"/>
      <c r="R71" s="68"/>
      <c r="S71" s="70"/>
      <c r="T71" s="40"/>
      <c r="V71" s="40"/>
    </row>
    <row r="72" spans="1:22" ht="9.7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8"/>
      <c r="L72" s="38"/>
      <c r="M72" s="39"/>
      <c r="N72" s="39"/>
      <c r="O72" s="39"/>
      <c r="P72" s="39"/>
      <c r="Q72" s="40"/>
      <c r="R72" s="40"/>
      <c r="S72" s="40"/>
      <c r="T72" s="40"/>
      <c r="V72" s="40"/>
    </row>
    <row r="73" spans="1:23" ht="9.75" customHeight="1">
      <c r="A73" s="41"/>
      <c r="B73" s="42"/>
      <c r="C73" s="42"/>
      <c r="D73" s="42"/>
      <c r="E73" s="42" t="s">
        <v>129</v>
      </c>
      <c r="F73" s="42"/>
      <c r="G73" s="42" t="s">
        <v>129</v>
      </c>
      <c r="H73" s="42"/>
      <c r="I73" s="42" t="s">
        <v>129</v>
      </c>
      <c r="J73" s="42"/>
      <c r="K73" s="43" t="s">
        <v>129</v>
      </c>
      <c r="L73" s="43"/>
      <c r="M73" s="44" t="s">
        <v>127</v>
      </c>
      <c r="N73" s="44"/>
      <c r="O73" s="44"/>
      <c r="P73" s="44"/>
      <c r="Q73" s="44"/>
      <c r="R73" s="44"/>
      <c r="S73" s="44"/>
      <c r="T73" s="44"/>
      <c r="U73" s="26"/>
      <c r="V73" s="44"/>
      <c r="W73" s="45"/>
    </row>
    <row r="74" spans="1:23" ht="9.75" customHeight="1">
      <c r="A74" s="46" t="s">
        <v>43</v>
      </c>
      <c r="B74" s="47" t="s">
        <v>7</v>
      </c>
      <c r="C74" s="47" t="s">
        <v>8</v>
      </c>
      <c r="D74" s="47" t="s">
        <v>9</v>
      </c>
      <c r="E74" s="47" t="s">
        <v>10</v>
      </c>
      <c r="F74" s="47" t="s">
        <v>10</v>
      </c>
      <c r="G74" s="47" t="s">
        <v>11</v>
      </c>
      <c r="H74" s="47" t="s">
        <v>11</v>
      </c>
      <c r="I74" s="47" t="s">
        <v>12</v>
      </c>
      <c r="J74" s="47" t="s">
        <v>12</v>
      </c>
      <c r="K74" s="48" t="s">
        <v>13</v>
      </c>
      <c r="L74" s="49" t="s">
        <v>13</v>
      </c>
      <c r="M74" s="49" t="s">
        <v>14</v>
      </c>
      <c r="N74" s="49" t="s">
        <v>14</v>
      </c>
      <c r="O74" s="49" t="s">
        <v>15</v>
      </c>
      <c r="P74" s="49" t="s">
        <v>16</v>
      </c>
      <c r="Q74" s="49" t="s">
        <v>17</v>
      </c>
      <c r="R74" s="49" t="s">
        <v>18</v>
      </c>
      <c r="S74" s="49" t="s">
        <v>163</v>
      </c>
      <c r="T74" s="49" t="s">
        <v>164</v>
      </c>
      <c r="U74" s="49" t="s">
        <v>165</v>
      </c>
      <c r="V74" s="49" t="s">
        <v>166</v>
      </c>
      <c r="W74" s="50" t="s">
        <v>171</v>
      </c>
    </row>
    <row r="75" spans="1:23" ht="9.75" customHeight="1">
      <c r="A75" s="36"/>
      <c r="B75" s="51"/>
      <c r="C75" s="37"/>
      <c r="D75" s="37"/>
      <c r="E75" s="37"/>
      <c r="F75" s="37"/>
      <c r="G75" s="37"/>
      <c r="H75" s="37"/>
      <c r="I75" s="37"/>
      <c r="J75" s="37"/>
      <c r="K75" s="38"/>
      <c r="L75" s="38"/>
      <c r="M75" s="39"/>
      <c r="N75" s="39"/>
      <c r="O75" s="39"/>
      <c r="P75" s="39"/>
      <c r="Q75" s="40"/>
      <c r="R75" s="40"/>
      <c r="S75" s="40"/>
      <c r="T75" s="40"/>
      <c r="V75" s="40"/>
      <c r="W75" s="19"/>
    </row>
    <row r="76" spans="1:22" ht="9.75" customHeight="1">
      <c r="A76" s="36" t="s">
        <v>89</v>
      </c>
      <c r="B76" s="51">
        <v>2843</v>
      </c>
      <c r="C76" s="51">
        <v>2289</v>
      </c>
      <c r="D76" s="51">
        <v>1938</v>
      </c>
      <c r="E76" s="51">
        <v>1985</v>
      </c>
      <c r="F76" s="51">
        <f t="shared" si="15"/>
        <v>1323.3333333333333</v>
      </c>
      <c r="G76" s="51">
        <v>2387</v>
      </c>
      <c r="H76" s="51">
        <f t="shared" si="16"/>
        <v>1591.3333333333333</v>
      </c>
      <c r="I76" s="51">
        <v>2344</v>
      </c>
      <c r="J76" s="51">
        <f t="shared" si="17"/>
        <v>1562.6666666666667</v>
      </c>
      <c r="K76" s="38">
        <v>2360</v>
      </c>
      <c r="L76" s="51">
        <f t="shared" si="18"/>
        <v>1573.3333333333333</v>
      </c>
      <c r="M76" s="39">
        <v>2289</v>
      </c>
      <c r="N76" s="39">
        <v>1966</v>
      </c>
      <c r="O76" s="39">
        <v>1893</v>
      </c>
      <c r="P76" s="39">
        <v>2085</v>
      </c>
      <c r="Q76" s="39">
        <v>1977</v>
      </c>
      <c r="R76" s="39">
        <v>1881</v>
      </c>
      <c r="S76" s="39">
        <v>2101</v>
      </c>
      <c r="T76" s="39">
        <v>2028</v>
      </c>
      <c r="U76" s="56">
        <v>1666</v>
      </c>
      <c r="V76" s="39">
        <v>1451</v>
      </c>
    </row>
    <row r="77" spans="1:24" ht="9.75" customHeight="1">
      <c r="A77" s="36" t="s">
        <v>111</v>
      </c>
      <c r="B77" s="51">
        <v>0</v>
      </c>
      <c r="C77" s="51">
        <v>2488</v>
      </c>
      <c r="D77" s="51">
        <v>2518</v>
      </c>
      <c r="E77" s="51">
        <v>1978</v>
      </c>
      <c r="F77" s="51">
        <f t="shared" si="15"/>
        <v>1318.6666666666667</v>
      </c>
      <c r="G77" s="51">
        <v>2209</v>
      </c>
      <c r="H77" s="51">
        <f t="shared" si="16"/>
        <v>1472.6666666666667</v>
      </c>
      <c r="I77" s="51">
        <v>2348</v>
      </c>
      <c r="J77" s="51">
        <f t="shared" si="17"/>
        <v>1565.3333333333333</v>
      </c>
      <c r="K77" s="38">
        <v>3413</v>
      </c>
      <c r="L77" s="51">
        <f t="shared" si="18"/>
        <v>2275.3333333333335</v>
      </c>
      <c r="M77" s="39">
        <v>3536</v>
      </c>
      <c r="N77" s="39">
        <v>3475</v>
      </c>
      <c r="O77" s="39">
        <v>4569</v>
      </c>
      <c r="P77" s="39">
        <v>5393</v>
      </c>
      <c r="Q77" s="39">
        <v>6727</v>
      </c>
      <c r="R77" s="39">
        <v>6496</v>
      </c>
      <c r="S77" s="39">
        <v>7181</v>
      </c>
      <c r="T77" s="39">
        <v>7299</v>
      </c>
      <c r="U77" s="56">
        <v>7292</v>
      </c>
      <c r="V77" s="39">
        <v>6805</v>
      </c>
      <c r="W77" s="18"/>
      <c r="X77" s="15"/>
    </row>
    <row r="78" spans="1:24" ht="9.75" customHeight="1">
      <c r="A78" s="36" t="s">
        <v>121</v>
      </c>
      <c r="B78" s="51">
        <v>12056</v>
      </c>
      <c r="C78" s="51">
        <v>11963</v>
      </c>
      <c r="D78" s="51">
        <v>9924</v>
      </c>
      <c r="E78" s="51">
        <v>8572</v>
      </c>
      <c r="F78" s="51">
        <f t="shared" si="15"/>
        <v>5714.666666666667</v>
      </c>
      <c r="G78" s="51">
        <v>8620</v>
      </c>
      <c r="H78" s="51">
        <f t="shared" si="16"/>
        <v>5746.666666666667</v>
      </c>
      <c r="I78" s="51">
        <v>8561</v>
      </c>
      <c r="J78" s="51">
        <f t="shared" si="17"/>
        <v>5707.333333333333</v>
      </c>
      <c r="K78" s="38">
        <v>9081</v>
      </c>
      <c r="L78" s="51">
        <f t="shared" si="18"/>
        <v>6054</v>
      </c>
      <c r="M78" s="39">
        <v>6056</v>
      </c>
      <c r="N78" s="39">
        <v>5842</v>
      </c>
      <c r="O78" s="39">
        <v>5699</v>
      </c>
      <c r="P78" s="39">
        <v>6042</v>
      </c>
      <c r="Q78" s="39">
        <v>6256</v>
      </c>
      <c r="R78" s="39">
        <v>6015</v>
      </c>
      <c r="S78" s="39">
        <v>6182</v>
      </c>
      <c r="T78" s="39">
        <v>6026</v>
      </c>
      <c r="U78" s="56">
        <v>5623</v>
      </c>
      <c r="V78" s="39">
        <v>5362</v>
      </c>
      <c r="W78" s="18"/>
      <c r="X78" s="15"/>
    </row>
    <row r="79" spans="1:24" ht="9.75" customHeight="1">
      <c r="A79" s="36" t="s">
        <v>132</v>
      </c>
      <c r="B79" s="51">
        <v>364</v>
      </c>
      <c r="C79" s="51">
        <v>276</v>
      </c>
      <c r="D79" s="51">
        <v>390</v>
      </c>
      <c r="E79" s="51">
        <v>419</v>
      </c>
      <c r="F79" s="51">
        <f t="shared" si="15"/>
        <v>279.3333333333333</v>
      </c>
      <c r="G79" s="51">
        <v>606</v>
      </c>
      <c r="H79" s="51">
        <f t="shared" si="16"/>
        <v>404</v>
      </c>
      <c r="I79" s="51">
        <v>418</v>
      </c>
      <c r="J79" s="51">
        <f t="shared" si="17"/>
        <v>278.6666666666667</v>
      </c>
      <c r="K79" s="38">
        <v>537</v>
      </c>
      <c r="L79" s="51">
        <f t="shared" si="18"/>
        <v>358</v>
      </c>
      <c r="M79" s="39">
        <v>329</v>
      </c>
      <c r="N79" s="39">
        <v>323</v>
      </c>
      <c r="O79" s="39">
        <v>268</v>
      </c>
      <c r="P79" s="39">
        <v>316</v>
      </c>
      <c r="Q79" s="39">
        <v>231</v>
      </c>
      <c r="R79" s="39">
        <v>222</v>
      </c>
      <c r="S79" s="39">
        <v>199</v>
      </c>
      <c r="T79" s="39">
        <v>147</v>
      </c>
      <c r="U79" s="56">
        <v>230</v>
      </c>
      <c r="V79" s="39">
        <v>272</v>
      </c>
      <c r="W79" s="18"/>
      <c r="X79" s="15"/>
    </row>
    <row r="80" spans="1:24" ht="9.75" customHeight="1">
      <c r="A80" s="36" t="s">
        <v>154</v>
      </c>
      <c r="B80" s="51">
        <v>17111</v>
      </c>
      <c r="C80" s="51">
        <v>17236</v>
      </c>
      <c r="D80" s="51">
        <v>16243</v>
      </c>
      <c r="E80" s="51">
        <v>14656</v>
      </c>
      <c r="F80" s="51">
        <f t="shared" si="15"/>
        <v>9770.666666666666</v>
      </c>
      <c r="G80" s="51">
        <v>14091</v>
      </c>
      <c r="H80" s="51">
        <f t="shared" si="16"/>
        <v>9394</v>
      </c>
      <c r="I80" s="51">
        <v>14360</v>
      </c>
      <c r="J80" s="51">
        <f t="shared" si="17"/>
        <v>9573.333333333334</v>
      </c>
      <c r="K80" s="38">
        <v>13821</v>
      </c>
      <c r="L80" s="51">
        <f t="shared" si="18"/>
        <v>9214</v>
      </c>
      <c r="M80" s="39">
        <v>10410</v>
      </c>
      <c r="N80" s="39">
        <v>9860</v>
      </c>
      <c r="O80" s="39">
        <v>11859</v>
      </c>
      <c r="P80" s="39">
        <v>10557</v>
      </c>
      <c r="Q80" s="39">
        <v>10952</v>
      </c>
      <c r="R80" s="39">
        <v>12425</v>
      </c>
      <c r="S80" s="39">
        <v>10890</v>
      </c>
      <c r="T80" s="39">
        <v>10803</v>
      </c>
      <c r="U80" s="56">
        <v>10332</v>
      </c>
      <c r="V80" s="39">
        <v>9158</v>
      </c>
      <c r="W80" s="18"/>
      <c r="X80" s="15"/>
    </row>
    <row r="81" spans="1:24" ht="9.75" customHeight="1">
      <c r="A81" s="36" t="s">
        <v>39</v>
      </c>
      <c r="B81" s="51">
        <v>60609</v>
      </c>
      <c r="C81" s="51">
        <v>59873</v>
      </c>
      <c r="D81" s="51">
        <v>52461</v>
      </c>
      <c r="E81" s="51">
        <v>49006</v>
      </c>
      <c r="F81" s="51">
        <f t="shared" si="15"/>
        <v>32670.666666666668</v>
      </c>
      <c r="G81" s="51">
        <v>50260</v>
      </c>
      <c r="H81" s="51">
        <f t="shared" si="16"/>
        <v>33506.666666666664</v>
      </c>
      <c r="I81" s="51">
        <f>SUM(I65:I80)</f>
        <v>50237</v>
      </c>
      <c r="J81" s="51">
        <f t="shared" si="17"/>
        <v>33491.333333333336</v>
      </c>
      <c r="K81" s="51">
        <f>SUM(K65:K80)</f>
        <v>52844</v>
      </c>
      <c r="L81" s="51">
        <f t="shared" si="18"/>
        <v>35229.333333333336</v>
      </c>
      <c r="M81" s="51">
        <f>SUM(M64:M80)</f>
        <v>38411</v>
      </c>
      <c r="N81" s="51">
        <v>36597</v>
      </c>
      <c r="O81" s="51">
        <f aca="true" t="shared" si="19" ref="O81:U81">SUM(O64:O80)</f>
        <v>40695</v>
      </c>
      <c r="P81" s="51">
        <f t="shared" si="19"/>
        <v>41049</v>
      </c>
      <c r="Q81" s="51">
        <f t="shared" si="19"/>
        <v>43502</v>
      </c>
      <c r="R81" s="51">
        <f t="shared" si="19"/>
        <v>45262</v>
      </c>
      <c r="S81" s="51">
        <f t="shared" si="19"/>
        <v>45733</v>
      </c>
      <c r="T81" s="51">
        <f t="shared" si="19"/>
        <v>44268</v>
      </c>
      <c r="U81" s="51">
        <f t="shared" si="19"/>
        <v>43014</v>
      </c>
      <c r="V81" s="51">
        <f>SUM(V64:V80)</f>
        <v>39827</v>
      </c>
      <c r="W81" s="51">
        <f>SUM(W64:W80)</f>
        <v>0</v>
      </c>
      <c r="X81" s="15"/>
    </row>
    <row r="82" spans="1:24" ht="9.75" customHeight="1">
      <c r="A82" s="36"/>
      <c r="B82" s="51"/>
      <c r="C82" s="51"/>
      <c r="D82" s="51" t="s">
        <v>0</v>
      </c>
      <c r="E82" s="51"/>
      <c r="F82" s="51"/>
      <c r="G82" s="51"/>
      <c r="H82" s="51"/>
      <c r="I82" s="51"/>
      <c r="J82" s="51"/>
      <c r="K82" s="38"/>
      <c r="L82" s="51"/>
      <c r="M82" s="39"/>
      <c r="N82" s="39"/>
      <c r="O82" s="39"/>
      <c r="P82" s="39"/>
      <c r="Q82" s="39"/>
      <c r="R82" s="39"/>
      <c r="S82" s="39"/>
      <c r="T82" s="39"/>
      <c r="U82" s="56"/>
      <c r="V82" s="39"/>
      <c r="W82" s="25"/>
      <c r="X82" s="15"/>
    </row>
    <row r="83" spans="1:24" ht="9.75" customHeight="1">
      <c r="A83" s="36" t="s">
        <v>35</v>
      </c>
      <c r="B83" s="51">
        <v>1573</v>
      </c>
      <c r="C83" s="51">
        <v>1677</v>
      </c>
      <c r="D83" s="51">
        <v>1843</v>
      </c>
      <c r="E83" s="51">
        <v>1393</v>
      </c>
      <c r="F83" s="51">
        <f aca="true" t="shared" si="20" ref="F83:F97">E83*2/3</f>
        <v>928.6666666666666</v>
      </c>
      <c r="G83" s="51">
        <v>1485</v>
      </c>
      <c r="H83" s="51">
        <f aca="true" t="shared" si="21" ref="H83:H97">G83*2/3</f>
        <v>990</v>
      </c>
      <c r="I83" s="51">
        <v>1306</v>
      </c>
      <c r="J83" s="51">
        <f aca="true" t="shared" si="22" ref="J83:J97">I83*2/3</f>
        <v>870.6666666666666</v>
      </c>
      <c r="K83" s="38">
        <v>1249</v>
      </c>
      <c r="L83" s="51">
        <f aca="true" t="shared" si="23" ref="L83:L97">K83*2/3</f>
        <v>832.6666666666666</v>
      </c>
      <c r="M83" s="39">
        <v>901</v>
      </c>
      <c r="N83" s="39">
        <v>896</v>
      </c>
      <c r="O83" s="39">
        <v>953</v>
      </c>
      <c r="P83" s="39">
        <v>1200</v>
      </c>
      <c r="Q83" s="39">
        <v>1493</v>
      </c>
      <c r="R83" s="39">
        <v>2298</v>
      </c>
      <c r="S83" s="39">
        <v>2674</v>
      </c>
      <c r="T83" s="39">
        <v>2555</v>
      </c>
      <c r="U83" s="56">
        <v>3024</v>
      </c>
      <c r="V83" s="39">
        <v>3831</v>
      </c>
      <c r="W83" s="18"/>
      <c r="X83" s="15"/>
    </row>
    <row r="84" spans="1:24" ht="9.75" customHeight="1">
      <c r="A84" s="36" t="s">
        <v>52</v>
      </c>
      <c r="B84" s="51">
        <v>1913</v>
      </c>
      <c r="C84" s="51">
        <v>1796</v>
      </c>
      <c r="D84" s="51">
        <v>1900</v>
      </c>
      <c r="E84" s="51">
        <v>2125</v>
      </c>
      <c r="F84" s="51">
        <f t="shared" si="20"/>
        <v>1416.6666666666667</v>
      </c>
      <c r="G84" s="51">
        <v>2380</v>
      </c>
      <c r="H84" s="51">
        <f t="shared" si="21"/>
        <v>1586.6666666666667</v>
      </c>
      <c r="I84" s="51">
        <v>2458</v>
      </c>
      <c r="J84" s="51">
        <f t="shared" si="22"/>
        <v>1638.6666666666667</v>
      </c>
      <c r="K84" s="38">
        <v>2489</v>
      </c>
      <c r="L84" s="51">
        <f t="shared" si="23"/>
        <v>1659.3333333333333</v>
      </c>
      <c r="M84" s="39">
        <v>1432</v>
      </c>
      <c r="N84" s="39">
        <v>1432</v>
      </c>
      <c r="O84" s="39">
        <v>1524</v>
      </c>
      <c r="P84" s="39">
        <v>1525</v>
      </c>
      <c r="Q84" s="39">
        <v>1551</v>
      </c>
      <c r="R84" s="39">
        <v>1567</v>
      </c>
      <c r="S84" s="39">
        <v>1593</v>
      </c>
      <c r="T84" s="39">
        <v>1556</v>
      </c>
      <c r="U84" s="56">
        <v>1549</v>
      </c>
      <c r="V84" s="39">
        <v>1607</v>
      </c>
      <c r="W84" s="18"/>
      <c r="X84" s="15"/>
    </row>
    <row r="85" spans="1:24" ht="9.75" customHeight="1">
      <c r="A85" s="36" t="s">
        <v>53</v>
      </c>
      <c r="B85" s="51">
        <v>704</v>
      </c>
      <c r="C85" s="51">
        <v>916</v>
      </c>
      <c r="D85" s="51">
        <v>330</v>
      </c>
      <c r="E85" s="51">
        <v>762</v>
      </c>
      <c r="F85" s="51">
        <f t="shared" si="20"/>
        <v>508</v>
      </c>
      <c r="G85" s="51">
        <v>521</v>
      </c>
      <c r="H85" s="51">
        <f t="shared" si="21"/>
        <v>347.3333333333333</v>
      </c>
      <c r="I85" s="51">
        <v>537</v>
      </c>
      <c r="J85" s="51">
        <f t="shared" si="22"/>
        <v>358</v>
      </c>
      <c r="K85" s="38">
        <v>540</v>
      </c>
      <c r="L85" s="51">
        <f t="shared" si="23"/>
        <v>360</v>
      </c>
      <c r="M85" s="39">
        <v>481</v>
      </c>
      <c r="N85" s="39">
        <v>445</v>
      </c>
      <c r="O85" s="39">
        <v>449</v>
      </c>
      <c r="P85" s="39">
        <v>411</v>
      </c>
      <c r="Q85" s="39">
        <v>317</v>
      </c>
      <c r="R85" s="39">
        <v>353</v>
      </c>
      <c r="S85" s="39">
        <v>424</v>
      </c>
      <c r="T85" s="39">
        <v>345</v>
      </c>
      <c r="U85" s="56">
        <v>309</v>
      </c>
      <c r="V85" s="39">
        <v>353</v>
      </c>
      <c r="W85" s="18"/>
      <c r="X85" s="15"/>
    </row>
    <row r="86" spans="1:24" ht="9.75" customHeight="1">
      <c r="A86" s="36" t="s">
        <v>55</v>
      </c>
      <c r="B86" s="51">
        <v>954</v>
      </c>
      <c r="C86" s="51">
        <v>1026</v>
      </c>
      <c r="D86" s="51">
        <v>930</v>
      </c>
      <c r="E86" s="51">
        <v>1401</v>
      </c>
      <c r="F86" s="51">
        <f t="shared" si="20"/>
        <v>934</v>
      </c>
      <c r="G86" s="51">
        <v>900</v>
      </c>
      <c r="H86" s="51">
        <f t="shared" si="21"/>
        <v>600</v>
      </c>
      <c r="I86" s="51">
        <v>1673</v>
      </c>
      <c r="J86" s="51">
        <f t="shared" si="22"/>
        <v>1115.3333333333333</v>
      </c>
      <c r="K86" s="38">
        <v>1602</v>
      </c>
      <c r="L86" s="51">
        <f t="shared" si="23"/>
        <v>1068</v>
      </c>
      <c r="M86" s="39">
        <v>846</v>
      </c>
      <c r="N86" s="39">
        <v>846</v>
      </c>
      <c r="O86" s="39">
        <v>1646</v>
      </c>
      <c r="P86" s="39">
        <v>1928</v>
      </c>
      <c r="Q86" s="39">
        <v>792</v>
      </c>
      <c r="R86" s="39">
        <v>1542</v>
      </c>
      <c r="S86" s="39">
        <v>1317</v>
      </c>
      <c r="T86" s="39">
        <v>1494</v>
      </c>
      <c r="U86" s="56">
        <v>1216</v>
      </c>
      <c r="V86" s="39">
        <v>1261</v>
      </c>
      <c r="W86" s="18"/>
      <c r="X86" s="15"/>
    </row>
    <row r="87" spans="1:24" ht="9.75" customHeight="1">
      <c r="A87" s="36" t="s">
        <v>69</v>
      </c>
      <c r="B87" s="51">
        <v>3486</v>
      </c>
      <c r="C87" s="51">
        <v>2768</v>
      </c>
      <c r="D87" s="51">
        <v>2826</v>
      </c>
      <c r="E87" s="51">
        <v>2934</v>
      </c>
      <c r="F87" s="51">
        <f t="shared" si="20"/>
        <v>1956</v>
      </c>
      <c r="G87" s="51">
        <v>2670</v>
      </c>
      <c r="H87" s="51">
        <f t="shared" si="21"/>
        <v>1780</v>
      </c>
      <c r="I87" s="51">
        <v>2190</v>
      </c>
      <c r="J87" s="51">
        <f t="shared" si="22"/>
        <v>1460</v>
      </c>
      <c r="K87" s="38">
        <v>2401</v>
      </c>
      <c r="L87" s="51">
        <f t="shared" si="23"/>
        <v>1600.6666666666667</v>
      </c>
      <c r="M87" s="39">
        <v>1776</v>
      </c>
      <c r="N87" s="39">
        <v>1671</v>
      </c>
      <c r="O87" s="39">
        <v>1647</v>
      </c>
      <c r="P87" s="39">
        <v>1419</v>
      </c>
      <c r="Q87" s="39">
        <v>1364</v>
      </c>
      <c r="R87" s="39">
        <v>1490</v>
      </c>
      <c r="S87" s="39">
        <v>1709</v>
      </c>
      <c r="T87" s="39">
        <v>2186</v>
      </c>
      <c r="U87" s="56">
        <v>2320</v>
      </c>
      <c r="V87" s="39">
        <v>2505</v>
      </c>
      <c r="W87" s="18"/>
      <c r="X87" s="15"/>
    </row>
    <row r="88" spans="1:24" ht="9.75" customHeight="1">
      <c r="A88" s="36" t="s">
        <v>70</v>
      </c>
      <c r="B88" s="51">
        <v>0</v>
      </c>
      <c r="C88" s="51">
        <v>0</v>
      </c>
      <c r="D88" s="51">
        <v>0</v>
      </c>
      <c r="E88" s="51">
        <v>339</v>
      </c>
      <c r="F88" s="51">
        <f t="shared" si="20"/>
        <v>226</v>
      </c>
      <c r="G88" s="51">
        <v>340</v>
      </c>
      <c r="H88" s="51">
        <f t="shared" si="21"/>
        <v>226.66666666666666</v>
      </c>
      <c r="I88" s="51">
        <v>478</v>
      </c>
      <c r="J88" s="51">
        <f t="shared" si="22"/>
        <v>318.6666666666667</v>
      </c>
      <c r="K88" s="38">
        <v>379</v>
      </c>
      <c r="L88" s="51">
        <f t="shared" si="23"/>
        <v>252.66666666666666</v>
      </c>
      <c r="M88" s="39">
        <v>363</v>
      </c>
      <c r="N88" s="39">
        <v>363</v>
      </c>
      <c r="O88" s="39">
        <v>363</v>
      </c>
      <c r="P88" s="39">
        <v>536</v>
      </c>
      <c r="Q88" s="39">
        <v>736</v>
      </c>
      <c r="R88" s="39">
        <v>1029</v>
      </c>
      <c r="S88" s="39">
        <v>934</v>
      </c>
      <c r="T88" s="39">
        <v>1251</v>
      </c>
      <c r="U88" s="56">
        <v>1288</v>
      </c>
      <c r="V88" s="39">
        <v>1475</v>
      </c>
      <c r="W88" s="18"/>
      <c r="X88" s="15"/>
    </row>
    <row r="89" spans="1:24" ht="9.75" customHeight="1">
      <c r="A89" s="36" t="s">
        <v>72</v>
      </c>
      <c r="B89" s="51">
        <v>16456</v>
      </c>
      <c r="C89" s="51">
        <v>11960</v>
      </c>
      <c r="D89" s="51">
        <v>10210</v>
      </c>
      <c r="E89" s="51">
        <v>8319</v>
      </c>
      <c r="F89" s="51">
        <f t="shared" si="20"/>
        <v>5546</v>
      </c>
      <c r="G89" s="51">
        <v>6485</v>
      </c>
      <c r="H89" s="51">
        <f t="shared" si="21"/>
        <v>4323.333333333333</v>
      </c>
      <c r="I89" s="51">
        <v>6784</v>
      </c>
      <c r="J89" s="51">
        <f t="shared" si="22"/>
        <v>4522.666666666667</v>
      </c>
      <c r="K89" s="38">
        <v>8715</v>
      </c>
      <c r="L89" s="51">
        <f t="shared" si="23"/>
        <v>5810</v>
      </c>
      <c r="M89" s="39">
        <v>5390</v>
      </c>
      <c r="N89" s="39">
        <v>5013</v>
      </c>
      <c r="O89" s="39">
        <v>6040</v>
      </c>
      <c r="P89" s="39">
        <v>6710</v>
      </c>
      <c r="Q89" s="39">
        <v>8006</v>
      </c>
      <c r="R89" s="39">
        <v>9114</v>
      </c>
      <c r="S89" s="39">
        <v>10760</v>
      </c>
      <c r="T89" s="39">
        <v>11293</v>
      </c>
      <c r="U89" s="56">
        <v>11546</v>
      </c>
      <c r="V89" s="39">
        <v>12027</v>
      </c>
      <c r="W89" s="18"/>
      <c r="X89" s="15"/>
    </row>
    <row r="90" spans="1:24" ht="9.75" customHeight="1">
      <c r="A90" s="36" t="s">
        <v>168</v>
      </c>
      <c r="B90" s="51"/>
      <c r="C90" s="51"/>
      <c r="D90" s="51"/>
      <c r="E90" s="51"/>
      <c r="F90" s="51"/>
      <c r="G90" s="51"/>
      <c r="H90" s="51"/>
      <c r="I90" s="51"/>
      <c r="J90" s="51"/>
      <c r="K90" s="38"/>
      <c r="L90" s="51"/>
      <c r="M90" s="39"/>
      <c r="N90" s="39"/>
      <c r="O90" s="39"/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56">
        <v>0</v>
      </c>
      <c r="V90" s="39">
        <v>579</v>
      </c>
      <c r="W90" s="18"/>
      <c r="X90" s="15"/>
    </row>
    <row r="91" spans="1:24" ht="9.75" customHeight="1">
      <c r="A91" s="36" t="s">
        <v>94</v>
      </c>
      <c r="B91" s="51">
        <v>653</v>
      </c>
      <c r="C91" s="51">
        <v>1018</v>
      </c>
      <c r="D91" s="51">
        <v>886</v>
      </c>
      <c r="E91" s="51">
        <v>751</v>
      </c>
      <c r="F91" s="51">
        <f t="shared" si="20"/>
        <v>500.6666666666667</v>
      </c>
      <c r="G91" s="51">
        <v>535</v>
      </c>
      <c r="H91" s="51">
        <f t="shared" si="21"/>
        <v>356.6666666666667</v>
      </c>
      <c r="I91" s="51">
        <v>451</v>
      </c>
      <c r="J91" s="51">
        <f t="shared" si="22"/>
        <v>300.6666666666667</v>
      </c>
      <c r="K91" s="38">
        <v>432</v>
      </c>
      <c r="L91" s="51">
        <f t="shared" si="23"/>
        <v>288</v>
      </c>
      <c r="M91" s="39">
        <v>208</v>
      </c>
      <c r="N91" s="39">
        <v>208</v>
      </c>
      <c r="O91" s="39">
        <v>243</v>
      </c>
      <c r="P91" s="39">
        <v>0</v>
      </c>
      <c r="Q91" s="39">
        <v>0</v>
      </c>
      <c r="R91" s="39">
        <f>'on &amp; off current year'!E369</f>
        <v>0</v>
      </c>
      <c r="S91" s="39">
        <f>'on &amp; off current year'!F369</f>
        <v>0</v>
      </c>
      <c r="T91" s="39">
        <v>0</v>
      </c>
      <c r="U91" s="56">
        <v>0</v>
      </c>
      <c r="V91" s="39">
        <v>0</v>
      </c>
      <c r="W91" s="18"/>
      <c r="X91" s="15"/>
    </row>
    <row r="92" spans="1:24" ht="9.75" customHeight="1">
      <c r="A92" s="36" t="s">
        <v>103</v>
      </c>
      <c r="B92" s="51">
        <v>219</v>
      </c>
      <c r="C92" s="51">
        <v>234</v>
      </c>
      <c r="D92" s="51">
        <v>273</v>
      </c>
      <c r="E92" s="51">
        <v>197</v>
      </c>
      <c r="F92" s="51">
        <f t="shared" si="20"/>
        <v>131.33333333333334</v>
      </c>
      <c r="G92" s="51">
        <v>128</v>
      </c>
      <c r="H92" s="51">
        <f t="shared" si="21"/>
        <v>85.33333333333333</v>
      </c>
      <c r="I92" s="51">
        <v>152</v>
      </c>
      <c r="J92" s="51">
        <f t="shared" si="22"/>
        <v>101.33333333333333</v>
      </c>
      <c r="K92" s="38">
        <v>122</v>
      </c>
      <c r="L92" s="51">
        <f t="shared" si="23"/>
        <v>81.33333333333333</v>
      </c>
      <c r="M92" s="39">
        <v>90</v>
      </c>
      <c r="N92" s="39">
        <v>80</v>
      </c>
      <c r="O92" s="39">
        <v>119</v>
      </c>
      <c r="P92" s="39">
        <v>102</v>
      </c>
      <c r="Q92" s="39">
        <v>191</v>
      </c>
      <c r="R92" s="39">
        <v>238</v>
      </c>
      <c r="S92" s="39">
        <v>218</v>
      </c>
      <c r="T92" s="39">
        <v>194</v>
      </c>
      <c r="U92" s="56">
        <v>162</v>
      </c>
      <c r="V92" s="39">
        <v>205</v>
      </c>
      <c r="W92" s="18"/>
      <c r="X92" s="15"/>
    </row>
    <row r="93" spans="1:24" ht="9.75" customHeight="1">
      <c r="A93" s="36" t="s">
        <v>170</v>
      </c>
      <c r="B93" s="51">
        <v>6752</v>
      </c>
      <c r="C93" s="51">
        <v>3787</v>
      </c>
      <c r="D93" s="51">
        <v>3550</v>
      </c>
      <c r="E93" s="51">
        <v>4070</v>
      </c>
      <c r="F93" s="51">
        <f t="shared" si="20"/>
        <v>2713.3333333333335</v>
      </c>
      <c r="G93" s="51">
        <v>2451</v>
      </c>
      <c r="H93" s="51">
        <f t="shared" si="21"/>
        <v>1634</v>
      </c>
      <c r="I93" s="51">
        <v>2528</v>
      </c>
      <c r="J93" s="51">
        <f t="shared" si="22"/>
        <v>1685.3333333333333</v>
      </c>
      <c r="K93" s="38">
        <v>3451</v>
      </c>
      <c r="L93" s="51">
        <f t="shared" si="23"/>
        <v>2300.6666666666665</v>
      </c>
      <c r="M93" s="39">
        <v>3663</v>
      </c>
      <c r="N93" s="39">
        <v>3662</v>
      </c>
      <c r="O93" s="39">
        <v>8510</v>
      </c>
      <c r="P93" s="39">
        <v>8098</v>
      </c>
      <c r="Q93" s="39">
        <v>8438</v>
      </c>
      <c r="R93" s="39">
        <v>8884</v>
      </c>
      <c r="S93" s="39">
        <v>9945</v>
      </c>
      <c r="T93" s="39">
        <v>9381</v>
      </c>
      <c r="U93" s="56">
        <v>9832</v>
      </c>
      <c r="V93" s="39">
        <v>12481</v>
      </c>
      <c r="W93" s="18"/>
      <c r="X93" s="15"/>
    </row>
    <row r="94" spans="1:24" ht="9.75" customHeight="1">
      <c r="A94" s="36" t="s">
        <v>130</v>
      </c>
      <c r="B94" s="51">
        <v>226</v>
      </c>
      <c r="C94" s="51">
        <v>0</v>
      </c>
      <c r="D94" s="51">
        <v>192</v>
      </c>
      <c r="E94" s="51">
        <v>208</v>
      </c>
      <c r="F94" s="51">
        <f t="shared" si="20"/>
        <v>138.66666666666666</v>
      </c>
      <c r="G94" s="51">
        <v>342</v>
      </c>
      <c r="H94" s="51">
        <f t="shared" si="21"/>
        <v>228</v>
      </c>
      <c r="I94" s="51">
        <v>234</v>
      </c>
      <c r="J94" s="51">
        <f t="shared" si="22"/>
        <v>156</v>
      </c>
      <c r="K94" s="38">
        <v>350</v>
      </c>
      <c r="L94" s="51">
        <f t="shared" si="23"/>
        <v>233.33333333333334</v>
      </c>
      <c r="M94" s="39">
        <v>108</v>
      </c>
      <c r="N94" s="39">
        <v>165</v>
      </c>
      <c r="O94" s="39">
        <v>138</v>
      </c>
      <c r="P94" s="39">
        <v>234</v>
      </c>
      <c r="Q94" s="39">
        <v>294</v>
      </c>
      <c r="R94" s="39">
        <v>324</v>
      </c>
      <c r="S94" s="39">
        <v>393</v>
      </c>
      <c r="T94" s="39">
        <v>321</v>
      </c>
      <c r="U94" s="56">
        <v>372</v>
      </c>
      <c r="V94" s="39">
        <v>309</v>
      </c>
      <c r="W94" s="18"/>
      <c r="X94" s="15"/>
    </row>
    <row r="95" spans="1:24" ht="9.75" customHeight="1">
      <c r="A95" s="36" t="s">
        <v>131</v>
      </c>
      <c r="B95" s="51">
        <v>5791</v>
      </c>
      <c r="C95" s="51">
        <v>5890</v>
      </c>
      <c r="D95" s="51">
        <v>5194</v>
      </c>
      <c r="E95" s="51">
        <v>5219</v>
      </c>
      <c r="F95" s="51">
        <f t="shared" si="20"/>
        <v>3479.3333333333335</v>
      </c>
      <c r="G95" s="51">
        <v>4383</v>
      </c>
      <c r="H95" s="51">
        <f t="shared" si="21"/>
        <v>2922</v>
      </c>
      <c r="I95" s="51">
        <v>4632</v>
      </c>
      <c r="J95" s="51">
        <f t="shared" si="22"/>
        <v>3088</v>
      </c>
      <c r="K95" s="38">
        <v>4664</v>
      </c>
      <c r="L95" s="51">
        <f t="shared" si="23"/>
        <v>3109.3333333333335</v>
      </c>
      <c r="M95" s="39">
        <v>3627</v>
      </c>
      <c r="N95" s="39">
        <v>3451</v>
      </c>
      <c r="O95" s="39">
        <v>4202</v>
      </c>
      <c r="P95" s="39">
        <v>4874</v>
      </c>
      <c r="Q95" s="39">
        <v>5869</v>
      </c>
      <c r="R95" s="39">
        <v>6518</v>
      </c>
      <c r="S95" s="39">
        <v>7093</v>
      </c>
      <c r="T95" s="39">
        <v>7451</v>
      </c>
      <c r="U95" s="56">
        <v>7939</v>
      </c>
      <c r="V95" s="39">
        <v>7792</v>
      </c>
      <c r="W95" s="18"/>
      <c r="X95" s="15"/>
    </row>
    <row r="96" spans="1:24" ht="9.75" customHeight="1">
      <c r="A96" s="36" t="s">
        <v>133</v>
      </c>
      <c r="B96" s="51">
        <v>3362</v>
      </c>
      <c r="C96" s="51">
        <v>2647</v>
      </c>
      <c r="D96" s="51">
        <v>1992</v>
      </c>
      <c r="E96" s="51">
        <v>1575</v>
      </c>
      <c r="F96" s="51">
        <f t="shared" si="20"/>
        <v>1050</v>
      </c>
      <c r="G96" s="51">
        <v>1629</v>
      </c>
      <c r="H96" s="51">
        <f t="shared" si="21"/>
        <v>1086</v>
      </c>
      <c r="I96" s="51">
        <v>2018</v>
      </c>
      <c r="J96" s="51">
        <f t="shared" si="22"/>
        <v>1345.3333333333333</v>
      </c>
      <c r="K96" s="38">
        <v>2109</v>
      </c>
      <c r="L96" s="51">
        <f t="shared" si="23"/>
        <v>1406</v>
      </c>
      <c r="M96" s="39">
        <v>1729</v>
      </c>
      <c r="N96" s="39">
        <v>1565</v>
      </c>
      <c r="O96" s="39">
        <v>1095</v>
      </c>
      <c r="P96" s="39">
        <v>1396</v>
      </c>
      <c r="Q96" s="39">
        <v>1740</v>
      </c>
      <c r="R96" s="39">
        <v>2061</v>
      </c>
      <c r="S96" s="39">
        <v>2536</v>
      </c>
      <c r="T96" s="39">
        <v>3184</v>
      </c>
      <c r="U96" s="56">
        <v>3181</v>
      </c>
      <c r="V96" s="39">
        <v>3554</v>
      </c>
      <c r="W96" s="18"/>
      <c r="X96" s="15"/>
    </row>
    <row r="97" spans="1:24" ht="9.75" customHeight="1">
      <c r="A97" s="36" t="s">
        <v>40</v>
      </c>
      <c r="B97" s="51">
        <v>54201</v>
      </c>
      <c r="C97" s="51">
        <v>43821</v>
      </c>
      <c r="D97" s="51">
        <v>40194</v>
      </c>
      <c r="E97" s="51">
        <v>39391</v>
      </c>
      <c r="F97" s="51">
        <f t="shared" si="20"/>
        <v>26260.666666666668</v>
      </c>
      <c r="G97" s="51">
        <v>34947</v>
      </c>
      <c r="H97" s="51">
        <f t="shared" si="21"/>
        <v>23298</v>
      </c>
      <c r="I97" s="51">
        <f>SUM(I83:I96)</f>
        <v>25441</v>
      </c>
      <c r="J97" s="51">
        <f t="shared" si="22"/>
        <v>16960.666666666668</v>
      </c>
      <c r="K97" s="51">
        <f>SUM(K83:K96)</f>
        <v>28503</v>
      </c>
      <c r="L97" s="51">
        <f t="shared" si="23"/>
        <v>19002</v>
      </c>
      <c r="M97" s="51">
        <f>SUM(M83:M96)</f>
        <v>20614</v>
      </c>
      <c r="N97" s="51">
        <v>24835</v>
      </c>
      <c r="O97" s="51">
        <f aca="true" t="shared" si="24" ref="O97:W97">SUM(O83:O96)</f>
        <v>26929</v>
      </c>
      <c r="P97" s="51">
        <f t="shared" si="24"/>
        <v>28433</v>
      </c>
      <c r="Q97" s="51">
        <f t="shared" si="24"/>
        <v>30791</v>
      </c>
      <c r="R97" s="51">
        <f t="shared" si="24"/>
        <v>35418</v>
      </c>
      <c r="S97" s="51">
        <f t="shared" si="24"/>
        <v>39596</v>
      </c>
      <c r="T97" s="51">
        <f t="shared" si="24"/>
        <v>41211</v>
      </c>
      <c r="U97" s="51">
        <f t="shared" si="24"/>
        <v>42738</v>
      </c>
      <c r="V97" s="51">
        <f t="shared" si="24"/>
        <v>47979</v>
      </c>
      <c r="W97" s="51">
        <f t="shared" si="24"/>
        <v>0</v>
      </c>
      <c r="X97" s="15"/>
    </row>
    <row r="98" spans="1:24" ht="9.75" customHeight="1">
      <c r="A98" s="36"/>
      <c r="B98" s="51"/>
      <c r="C98" s="51"/>
      <c r="D98" s="51" t="s">
        <v>0</v>
      </c>
      <c r="E98" s="51"/>
      <c r="F98" s="51"/>
      <c r="G98" s="51"/>
      <c r="H98" s="51"/>
      <c r="I98" s="51"/>
      <c r="J98" s="51"/>
      <c r="K98" s="38"/>
      <c r="L98" s="51"/>
      <c r="M98" s="39"/>
      <c r="N98" s="39"/>
      <c r="O98" s="39"/>
      <c r="P98" s="39"/>
      <c r="Q98" s="39"/>
      <c r="R98" s="39"/>
      <c r="S98" s="39"/>
      <c r="T98" s="39"/>
      <c r="U98" s="56"/>
      <c r="V98" s="39"/>
      <c r="W98" s="25"/>
      <c r="X98" s="15"/>
    </row>
    <row r="99" spans="1:24" ht="9.75" customHeight="1">
      <c r="A99" s="36" t="s">
        <v>29</v>
      </c>
      <c r="B99" s="51">
        <v>6021</v>
      </c>
      <c r="C99" s="51">
        <v>6089</v>
      </c>
      <c r="D99" s="51">
        <v>7154</v>
      </c>
      <c r="E99" s="51">
        <v>9341</v>
      </c>
      <c r="F99" s="51">
        <f>E99*2/3</f>
        <v>6227.333333333333</v>
      </c>
      <c r="G99" s="51">
        <v>9246</v>
      </c>
      <c r="H99" s="51">
        <f>G99*2/3</f>
        <v>6164</v>
      </c>
      <c r="I99" s="51">
        <v>8954</v>
      </c>
      <c r="J99" s="51">
        <f>I99*2/3</f>
        <v>5969.333333333333</v>
      </c>
      <c r="K99" s="38">
        <v>10714</v>
      </c>
      <c r="L99" s="51">
        <f aca="true" t="shared" si="25" ref="L99:L107">K99*2/3</f>
        <v>7142.666666666667</v>
      </c>
      <c r="M99" s="39">
        <v>5444</v>
      </c>
      <c r="N99" s="39">
        <v>5232</v>
      </c>
      <c r="O99" s="39">
        <v>4455</v>
      </c>
      <c r="P99" s="39">
        <v>4890</v>
      </c>
      <c r="Q99" s="39">
        <v>5046</v>
      </c>
      <c r="R99" s="39">
        <v>5441</v>
      </c>
      <c r="S99" s="39">
        <v>5720</v>
      </c>
      <c r="T99" s="39">
        <v>5454</v>
      </c>
      <c r="U99" s="56">
        <v>4911</v>
      </c>
      <c r="V99" s="39">
        <v>3988</v>
      </c>
      <c r="W99" s="18"/>
      <c r="X99" s="15"/>
    </row>
    <row r="100" spans="1:24" ht="9.75" customHeight="1">
      <c r="A100" s="36" t="s">
        <v>31</v>
      </c>
      <c r="B100" s="51">
        <v>12188</v>
      </c>
      <c r="C100" s="51">
        <v>12232</v>
      </c>
      <c r="D100" s="51">
        <v>14929</v>
      </c>
      <c r="E100" s="51">
        <v>13985</v>
      </c>
      <c r="F100" s="51">
        <f>E100*2/3</f>
        <v>9323.333333333334</v>
      </c>
      <c r="G100" s="51">
        <v>13256</v>
      </c>
      <c r="H100" s="51">
        <f>G100*2/3</f>
        <v>8837.333333333334</v>
      </c>
      <c r="I100" s="51">
        <v>13720</v>
      </c>
      <c r="J100" s="51">
        <f>I100*2/3</f>
        <v>9146.666666666666</v>
      </c>
      <c r="K100" s="38">
        <v>14970</v>
      </c>
      <c r="L100" s="51">
        <f t="shared" si="25"/>
        <v>9980</v>
      </c>
      <c r="M100" s="39">
        <v>10787</v>
      </c>
      <c r="N100" s="39">
        <v>9981</v>
      </c>
      <c r="O100" s="39">
        <v>10703</v>
      </c>
      <c r="P100" s="39">
        <v>10808</v>
      </c>
      <c r="Q100" s="39">
        <v>11416</v>
      </c>
      <c r="R100" s="39">
        <v>13578</v>
      </c>
      <c r="S100" s="39">
        <v>15777</v>
      </c>
      <c r="T100" s="39">
        <v>14571</v>
      </c>
      <c r="U100" s="56">
        <v>14390</v>
      </c>
      <c r="V100" s="39">
        <v>14192</v>
      </c>
      <c r="W100" s="18"/>
      <c r="X100" s="15"/>
    </row>
    <row r="101" spans="1:24" ht="9.75" customHeight="1">
      <c r="A101" s="36" t="s">
        <v>65</v>
      </c>
      <c r="B101" s="51">
        <v>6299</v>
      </c>
      <c r="C101" s="51">
        <v>6509</v>
      </c>
      <c r="D101" s="51">
        <v>6404</v>
      </c>
      <c r="E101" s="51">
        <v>6425</v>
      </c>
      <c r="F101" s="51">
        <f>E101*2/3</f>
        <v>4283.333333333333</v>
      </c>
      <c r="G101" s="51">
        <v>6126</v>
      </c>
      <c r="H101" s="51">
        <f>G101*2/3</f>
        <v>4084</v>
      </c>
      <c r="I101" s="51">
        <v>5222</v>
      </c>
      <c r="J101" s="51">
        <f>I101*2/3</f>
        <v>3481.3333333333335</v>
      </c>
      <c r="K101" s="38">
        <v>5351</v>
      </c>
      <c r="L101" s="51">
        <f t="shared" si="25"/>
        <v>3567.3333333333335</v>
      </c>
      <c r="M101" s="39">
        <v>3731</v>
      </c>
      <c r="N101" s="39">
        <v>3584</v>
      </c>
      <c r="O101" s="39">
        <v>4105</v>
      </c>
      <c r="P101" s="39">
        <v>4481</v>
      </c>
      <c r="Q101" s="39">
        <v>4466</v>
      </c>
      <c r="R101" s="39">
        <v>4476</v>
      </c>
      <c r="S101" s="39">
        <v>4917</v>
      </c>
      <c r="T101" s="39">
        <v>4954</v>
      </c>
      <c r="U101" s="56">
        <v>4839</v>
      </c>
      <c r="V101" s="39">
        <v>4623</v>
      </c>
      <c r="W101" s="18"/>
      <c r="X101" s="15"/>
    </row>
    <row r="102" spans="1:24" ht="9.75" customHeight="1">
      <c r="A102" s="36" t="s">
        <v>91</v>
      </c>
      <c r="B102" s="37"/>
      <c r="C102" s="57"/>
      <c r="D102" s="57"/>
      <c r="E102" s="57"/>
      <c r="F102" s="58" t="s">
        <v>99</v>
      </c>
      <c r="G102" s="59" t="s">
        <v>99</v>
      </c>
      <c r="H102" s="37" t="s">
        <v>97</v>
      </c>
      <c r="I102" s="51">
        <v>22625</v>
      </c>
      <c r="J102" s="51">
        <f>I102*2/3</f>
        <v>15083.333333333334</v>
      </c>
      <c r="K102" s="38">
        <v>24197</v>
      </c>
      <c r="L102" s="51">
        <f t="shared" si="25"/>
        <v>16131.333333333334</v>
      </c>
      <c r="M102" s="39">
        <v>17807</v>
      </c>
      <c r="N102" s="39">
        <v>17048</v>
      </c>
      <c r="O102" s="39">
        <v>20759</v>
      </c>
      <c r="P102" s="39">
        <v>24163</v>
      </c>
      <c r="Q102" s="39">
        <v>27293</v>
      </c>
      <c r="R102" s="39">
        <v>27460</v>
      </c>
      <c r="S102" s="39">
        <v>24990</v>
      </c>
      <c r="T102" s="39">
        <v>25245</v>
      </c>
      <c r="U102" s="56">
        <v>24009</v>
      </c>
      <c r="V102" s="39">
        <v>23496</v>
      </c>
      <c r="W102" s="18"/>
      <c r="X102" s="15"/>
    </row>
    <row r="103" spans="1:24" ht="9.75" customHeight="1">
      <c r="A103" s="36" t="s">
        <v>92</v>
      </c>
      <c r="B103" s="37"/>
      <c r="C103" s="57"/>
      <c r="D103" s="57"/>
      <c r="E103" s="57"/>
      <c r="F103" s="58" t="s">
        <v>99</v>
      </c>
      <c r="G103" s="59" t="s">
        <v>99</v>
      </c>
      <c r="H103" s="57" t="s">
        <v>98</v>
      </c>
      <c r="I103" s="51">
        <v>0</v>
      </c>
      <c r="J103" s="51">
        <v>0</v>
      </c>
      <c r="K103" s="38">
        <v>5639</v>
      </c>
      <c r="L103" s="51">
        <f t="shared" si="25"/>
        <v>3759.3333333333335</v>
      </c>
      <c r="M103" s="39">
        <v>3919</v>
      </c>
      <c r="N103" s="39">
        <v>3704</v>
      </c>
      <c r="O103" s="39">
        <v>4215</v>
      </c>
      <c r="P103" s="39">
        <v>5142</v>
      </c>
      <c r="Q103" s="39">
        <v>5835</v>
      </c>
      <c r="R103" s="39">
        <v>9351</v>
      </c>
      <c r="S103" s="39">
        <f>'on &amp; off current year'!F387</f>
        <v>0</v>
      </c>
      <c r="T103" s="39">
        <v>63</v>
      </c>
      <c r="U103" s="56">
        <v>0</v>
      </c>
      <c r="V103" s="39">
        <v>285</v>
      </c>
      <c r="W103" s="18"/>
      <c r="X103" s="15"/>
    </row>
    <row r="104" spans="1:24" ht="9.75" customHeight="1">
      <c r="A104" s="36" t="s">
        <v>95</v>
      </c>
      <c r="B104" s="51">
        <v>13121</v>
      </c>
      <c r="C104" s="51">
        <v>14472</v>
      </c>
      <c r="D104" s="51">
        <v>14079</v>
      </c>
      <c r="E104" s="51">
        <v>13553</v>
      </c>
      <c r="F104" s="51">
        <f>E104*2/3</f>
        <v>9035.333333333334</v>
      </c>
      <c r="G104" s="51">
        <v>12482</v>
      </c>
      <c r="H104" s="51">
        <f>G104*2/3</f>
        <v>8321.333333333334</v>
      </c>
      <c r="I104" s="51">
        <v>11851</v>
      </c>
      <c r="J104" s="51">
        <f>I104*2/3</f>
        <v>7900.666666666667</v>
      </c>
      <c r="K104" s="38">
        <v>12943</v>
      </c>
      <c r="L104" s="51">
        <f t="shared" si="25"/>
        <v>8628.666666666666</v>
      </c>
      <c r="M104" s="39">
        <v>6728</v>
      </c>
      <c r="N104" s="39">
        <v>6436</v>
      </c>
      <c r="O104" s="39">
        <v>5795</v>
      </c>
      <c r="P104" s="39">
        <v>5874</v>
      </c>
      <c r="Q104" s="39">
        <v>5875</v>
      </c>
      <c r="R104" s="39">
        <v>6680</v>
      </c>
      <c r="S104" s="39">
        <v>7265</v>
      </c>
      <c r="T104" s="39">
        <v>6702</v>
      </c>
      <c r="U104" s="56">
        <v>6875</v>
      </c>
      <c r="V104" s="39">
        <v>6311</v>
      </c>
      <c r="W104" s="18"/>
      <c r="X104" s="15"/>
    </row>
    <row r="105" spans="1:24" ht="9.75" customHeight="1">
      <c r="A105" s="36" t="s">
        <v>122</v>
      </c>
      <c r="B105" s="51">
        <v>12427</v>
      </c>
      <c r="C105" s="51">
        <v>13193</v>
      </c>
      <c r="D105" s="51">
        <v>11734</v>
      </c>
      <c r="E105" s="51">
        <v>11105</v>
      </c>
      <c r="F105" s="51">
        <f>E105*2/3</f>
        <v>7403.333333333333</v>
      </c>
      <c r="G105" s="51">
        <v>11020</v>
      </c>
      <c r="H105" s="51">
        <f>G105*2/3</f>
        <v>7346.666666666667</v>
      </c>
      <c r="I105" s="51">
        <v>10985</v>
      </c>
      <c r="J105" s="51">
        <f>I105*2/3</f>
        <v>7323.333333333333</v>
      </c>
      <c r="K105" s="38">
        <v>11895</v>
      </c>
      <c r="L105" s="51">
        <f t="shared" si="25"/>
        <v>7930</v>
      </c>
      <c r="M105" s="39">
        <v>6960</v>
      </c>
      <c r="N105" s="39">
        <v>6757</v>
      </c>
      <c r="O105" s="39">
        <v>6680</v>
      </c>
      <c r="P105" s="39">
        <v>7117</v>
      </c>
      <c r="Q105" s="39">
        <v>7035</v>
      </c>
      <c r="R105" s="39">
        <v>7358</v>
      </c>
      <c r="S105" s="39">
        <v>7114</v>
      </c>
      <c r="T105" s="39">
        <v>6986</v>
      </c>
      <c r="U105" s="56">
        <v>6575</v>
      </c>
      <c r="V105" s="39">
        <v>6073</v>
      </c>
      <c r="W105" s="18"/>
      <c r="X105" s="15"/>
    </row>
    <row r="106" spans="1:24" ht="9.75" customHeight="1">
      <c r="A106" s="36" t="s">
        <v>162</v>
      </c>
      <c r="B106" s="51">
        <v>15450</v>
      </c>
      <c r="C106" s="51">
        <v>16887</v>
      </c>
      <c r="D106" s="51">
        <v>15145</v>
      </c>
      <c r="E106" s="51">
        <v>14940</v>
      </c>
      <c r="F106" s="51">
        <f>E106*2/3</f>
        <v>9960</v>
      </c>
      <c r="G106" s="51">
        <v>14332</v>
      </c>
      <c r="H106" s="51">
        <f>G106*2/3</f>
        <v>9554.666666666666</v>
      </c>
      <c r="I106" s="51">
        <v>14505</v>
      </c>
      <c r="J106" s="51">
        <f>I106*2/3</f>
        <v>9670</v>
      </c>
      <c r="K106" s="38">
        <v>14464</v>
      </c>
      <c r="L106" s="51">
        <f t="shared" si="25"/>
        <v>9642.666666666666</v>
      </c>
      <c r="M106" s="39">
        <v>8888</v>
      </c>
      <c r="N106" s="39">
        <v>8647</v>
      </c>
      <c r="O106" s="39">
        <v>9380</v>
      </c>
      <c r="P106" s="39">
        <v>9396</v>
      </c>
      <c r="Q106" s="39">
        <v>9538</v>
      </c>
      <c r="R106" s="39">
        <v>10516</v>
      </c>
      <c r="S106" s="39">
        <v>10201</v>
      </c>
      <c r="T106" s="39">
        <v>11067</v>
      </c>
      <c r="U106" s="56">
        <v>10218</v>
      </c>
      <c r="V106" s="39">
        <v>10114</v>
      </c>
      <c r="W106" s="18"/>
      <c r="X106" s="15"/>
    </row>
    <row r="107" spans="1:24" ht="9.75" customHeight="1">
      <c r="A107" s="36" t="s">
        <v>41</v>
      </c>
      <c r="B107" s="51">
        <v>77488</v>
      </c>
      <c r="C107" s="51">
        <v>81080</v>
      </c>
      <c r="D107" s="51">
        <v>79232</v>
      </c>
      <c r="E107" s="51">
        <v>78367</v>
      </c>
      <c r="F107" s="51">
        <f>E107*2/3</f>
        <v>52244.666666666664</v>
      </c>
      <c r="G107" s="51">
        <v>66462</v>
      </c>
      <c r="H107" s="51">
        <f>G107*2/3</f>
        <v>44308</v>
      </c>
      <c r="I107" s="51">
        <f>SUM(I99:I106)</f>
        <v>87862</v>
      </c>
      <c r="J107" s="51">
        <f>I107*2/3</f>
        <v>58574.666666666664</v>
      </c>
      <c r="K107" s="51">
        <f>SUM(K99:K106)</f>
        <v>100173</v>
      </c>
      <c r="L107" s="51">
        <f t="shared" si="25"/>
        <v>66782</v>
      </c>
      <c r="M107" s="51">
        <f>SUM(M99:M106)</f>
        <v>64264</v>
      </c>
      <c r="N107" s="51">
        <v>61389</v>
      </c>
      <c r="O107" s="51">
        <f>SUM(O99:O106)</f>
        <v>66092</v>
      </c>
      <c r="P107" s="51">
        <f>SUM(P99:P106)</f>
        <v>71871</v>
      </c>
      <c r="Q107" s="51">
        <f>SUM(Q99:Q106)</f>
        <v>76504</v>
      </c>
      <c r="R107" s="51">
        <f aca="true" t="shared" si="26" ref="R107:W107">SUM(R99:R106)</f>
        <v>84860</v>
      </c>
      <c r="S107" s="51">
        <f t="shared" si="26"/>
        <v>75984</v>
      </c>
      <c r="T107" s="51">
        <f t="shared" si="26"/>
        <v>75042</v>
      </c>
      <c r="U107" s="51">
        <f t="shared" si="26"/>
        <v>71817</v>
      </c>
      <c r="V107" s="51">
        <f t="shared" si="26"/>
        <v>69082</v>
      </c>
      <c r="W107" s="51">
        <f t="shared" si="26"/>
        <v>0</v>
      </c>
      <c r="X107" s="15"/>
    </row>
    <row r="108" spans="1:24" ht="9.75" customHeight="1">
      <c r="A108" s="36"/>
      <c r="B108" s="51"/>
      <c r="C108" s="51"/>
      <c r="D108" s="51" t="s">
        <v>0</v>
      </c>
      <c r="E108" s="51"/>
      <c r="F108" s="51"/>
      <c r="G108" s="51"/>
      <c r="H108" s="51"/>
      <c r="I108" s="51"/>
      <c r="J108" s="51"/>
      <c r="K108" s="38"/>
      <c r="L108" s="51"/>
      <c r="M108" s="39"/>
      <c r="N108" s="39"/>
      <c r="O108" s="39"/>
      <c r="P108" s="39"/>
      <c r="Q108" s="39"/>
      <c r="R108" s="39"/>
      <c r="S108" s="39"/>
      <c r="T108" s="39"/>
      <c r="U108" s="56"/>
      <c r="V108" s="39"/>
      <c r="W108" s="25"/>
      <c r="X108" s="15"/>
    </row>
    <row r="109" spans="1:24" ht="9.75" customHeight="1">
      <c r="A109" s="36" t="s">
        <v>20</v>
      </c>
      <c r="B109" s="51">
        <v>211</v>
      </c>
      <c r="C109" s="51">
        <v>0</v>
      </c>
      <c r="D109" s="51">
        <v>118</v>
      </c>
      <c r="E109" s="51">
        <v>103</v>
      </c>
      <c r="F109" s="51">
        <f>E109*2/3</f>
        <v>68.66666666666667</v>
      </c>
      <c r="G109" s="51">
        <v>24</v>
      </c>
      <c r="H109" s="51">
        <f aca="true" t="shared" si="27" ref="H109:H114">G109*2/3</f>
        <v>16</v>
      </c>
      <c r="I109" s="51">
        <v>60</v>
      </c>
      <c r="J109" s="51">
        <f aca="true" t="shared" si="28" ref="J109:J114">I109*2/3</f>
        <v>40</v>
      </c>
      <c r="K109" s="38">
        <v>69</v>
      </c>
      <c r="L109" s="51">
        <f aca="true" t="shared" si="29" ref="L109:L114">K109*2/3</f>
        <v>46</v>
      </c>
      <c r="M109" s="39">
        <v>24</v>
      </c>
      <c r="N109" s="39">
        <v>16</v>
      </c>
      <c r="O109" s="39">
        <v>0</v>
      </c>
      <c r="P109" s="39">
        <v>0</v>
      </c>
      <c r="Q109" s="39">
        <v>0</v>
      </c>
      <c r="R109" s="39">
        <f>'on &amp; off current year'!E393</f>
        <v>0</v>
      </c>
      <c r="S109" s="39">
        <f>'on &amp; off current year'!F393</f>
        <v>0</v>
      </c>
      <c r="T109" s="39">
        <v>0</v>
      </c>
      <c r="U109" s="56">
        <v>0</v>
      </c>
      <c r="V109" s="39">
        <v>0</v>
      </c>
      <c r="W109" s="18"/>
      <c r="X109" s="15"/>
    </row>
    <row r="110" spans="1:24" ht="9.75" customHeight="1">
      <c r="A110" s="36" t="s">
        <v>22</v>
      </c>
      <c r="B110" s="51">
        <v>2874</v>
      </c>
      <c r="C110" s="51">
        <v>4077</v>
      </c>
      <c r="D110" s="51">
        <v>3698</v>
      </c>
      <c r="E110" s="51">
        <v>3613</v>
      </c>
      <c r="F110" s="51">
        <f>E110*2/3</f>
        <v>2408.6666666666665</v>
      </c>
      <c r="G110" s="51">
        <v>3743</v>
      </c>
      <c r="H110" s="51">
        <f t="shared" si="27"/>
        <v>2495.3333333333335</v>
      </c>
      <c r="I110" s="51">
        <v>3863</v>
      </c>
      <c r="J110" s="51">
        <f t="shared" si="28"/>
        <v>2575.3333333333335</v>
      </c>
      <c r="K110" s="38">
        <v>3475</v>
      </c>
      <c r="L110" s="51">
        <f t="shared" si="29"/>
        <v>2316.6666666666665</v>
      </c>
      <c r="M110" s="39">
        <v>2482</v>
      </c>
      <c r="N110" s="39">
        <v>2418</v>
      </c>
      <c r="O110" s="39">
        <v>2681</v>
      </c>
      <c r="P110" s="39">
        <v>3176</v>
      </c>
      <c r="Q110" s="39">
        <v>3542</v>
      </c>
      <c r="R110" s="39">
        <v>3572</v>
      </c>
      <c r="S110" s="39">
        <v>3687</v>
      </c>
      <c r="T110" s="39">
        <v>3330</v>
      </c>
      <c r="U110" s="56">
        <v>3517</v>
      </c>
      <c r="V110" s="39">
        <v>3306</v>
      </c>
      <c r="W110" s="18"/>
      <c r="X110" s="15"/>
    </row>
    <row r="111" spans="1:24" ht="9.75" customHeight="1">
      <c r="A111" s="36" t="s">
        <v>50</v>
      </c>
      <c r="B111" s="51">
        <v>13165</v>
      </c>
      <c r="C111" s="51">
        <v>14022</v>
      </c>
      <c r="D111" s="51">
        <v>13508</v>
      </c>
      <c r="E111" s="51">
        <v>13579</v>
      </c>
      <c r="F111" s="51">
        <f>E111*2/3</f>
        <v>9052.666666666666</v>
      </c>
      <c r="G111" s="51">
        <v>13511</v>
      </c>
      <c r="H111" s="51">
        <f t="shared" si="27"/>
        <v>9007.333333333334</v>
      </c>
      <c r="I111" s="51">
        <v>13243</v>
      </c>
      <c r="J111" s="51">
        <f t="shared" si="28"/>
        <v>8828.666666666666</v>
      </c>
      <c r="K111" s="38">
        <v>14299</v>
      </c>
      <c r="L111" s="51">
        <f t="shared" si="29"/>
        <v>9532.666666666666</v>
      </c>
      <c r="M111" s="39">
        <v>9123</v>
      </c>
      <c r="N111" s="39">
        <v>8841</v>
      </c>
      <c r="O111" s="39">
        <v>9976</v>
      </c>
      <c r="P111" s="39">
        <v>10162</v>
      </c>
      <c r="Q111" s="39">
        <v>10943</v>
      </c>
      <c r="R111" s="39">
        <v>11525</v>
      </c>
      <c r="S111" s="39">
        <v>12495</v>
      </c>
      <c r="T111" s="39">
        <v>12217</v>
      </c>
      <c r="U111" s="56">
        <v>10921</v>
      </c>
      <c r="V111" s="39">
        <v>10207</v>
      </c>
      <c r="W111" s="18"/>
      <c r="X111" s="15"/>
    </row>
    <row r="112" spans="1:24" ht="9.75" customHeight="1">
      <c r="A112" s="36" t="s">
        <v>64</v>
      </c>
      <c r="B112" s="37"/>
      <c r="C112" s="57"/>
      <c r="D112" s="57"/>
      <c r="E112" s="59" t="s">
        <v>100</v>
      </c>
      <c r="F112" s="59" t="s">
        <v>100</v>
      </c>
      <c r="G112" s="51">
        <v>7862</v>
      </c>
      <c r="H112" s="51">
        <f t="shared" si="27"/>
        <v>5241.333333333333</v>
      </c>
      <c r="I112" s="51">
        <v>7455</v>
      </c>
      <c r="J112" s="51">
        <f t="shared" si="28"/>
        <v>4970</v>
      </c>
      <c r="K112" s="38">
        <v>8973</v>
      </c>
      <c r="L112" s="51">
        <f t="shared" si="29"/>
        <v>5982</v>
      </c>
      <c r="M112" s="39">
        <v>5070</v>
      </c>
      <c r="N112" s="39">
        <v>4949</v>
      </c>
      <c r="O112" s="39">
        <v>5670</v>
      </c>
      <c r="P112" s="39">
        <v>6503</v>
      </c>
      <c r="Q112" s="39">
        <v>6413</v>
      </c>
      <c r="R112" s="39">
        <v>6627</v>
      </c>
      <c r="S112" s="39">
        <v>6776</v>
      </c>
      <c r="T112" s="39">
        <v>6734</v>
      </c>
      <c r="U112" s="56">
        <v>5501</v>
      </c>
      <c r="V112" s="39">
        <v>4877</v>
      </c>
      <c r="W112" s="18"/>
      <c r="X112" s="15"/>
    </row>
    <row r="113" spans="1:24" ht="9.75" customHeight="1">
      <c r="A113" s="37" t="s">
        <v>67</v>
      </c>
      <c r="B113" s="51">
        <v>2553</v>
      </c>
      <c r="C113" s="51">
        <v>3976</v>
      </c>
      <c r="D113" s="51">
        <v>3738</v>
      </c>
      <c r="E113" s="51">
        <v>4409</v>
      </c>
      <c r="F113" s="51">
        <f>E113*2/3</f>
        <v>2939.3333333333335</v>
      </c>
      <c r="G113" s="51">
        <v>2742</v>
      </c>
      <c r="H113" s="51">
        <f t="shared" si="27"/>
        <v>1828</v>
      </c>
      <c r="I113" s="51">
        <v>1796</v>
      </c>
      <c r="J113" s="51">
        <f t="shared" si="28"/>
        <v>1197.3333333333333</v>
      </c>
      <c r="K113" s="38">
        <v>1725</v>
      </c>
      <c r="L113" s="51">
        <f t="shared" si="29"/>
        <v>1150</v>
      </c>
      <c r="M113" s="39">
        <v>1073</v>
      </c>
      <c r="N113" s="39">
        <v>1057</v>
      </c>
      <c r="O113" s="39">
        <v>1106</v>
      </c>
      <c r="P113" s="39">
        <v>891</v>
      </c>
      <c r="Q113" s="39">
        <v>992</v>
      </c>
      <c r="R113" s="39">
        <v>1000</v>
      </c>
      <c r="S113" s="39">
        <v>1075</v>
      </c>
      <c r="T113" s="39">
        <v>1089</v>
      </c>
      <c r="U113" s="56">
        <v>915</v>
      </c>
      <c r="V113" s="39">
        <v>937</v>
      </c>
      <c r="W113" s="18"/>
      <c r="X113" s="15"/>
    </row>
    <row r="114" spans="1:24" ht="9.75" customHeight="1">
      <c r="A114" s="37" t="s">
        <v>75</v>
      </c>
      <c r="B114" s="51">
        <v>20148</v>
      </c>
      <c r="C114" s="51">
        <v>19900</v>
      </c>
      <c r="D114" s="51">
        <v>18432</v>
      </c>
      <c r="E114" s="51">
        <v>17774</v>
      </c>
      <c r="F114" s="51">
        <f>E114*2/3</f>
        <v>11849.333333333334</v>
      </c>
      <c r="G114" s="51">
        <v>17043</v>
      </c>
      <c r="H114" s="51">
        <f t="shared" si="27"/>
        <v>11362</v>
      </c>
      <c r="I114" s="51">
        <v>17096</v>
      </c>
      <c r="J114" s="51">
        <f t="shared" si="28"/>
        <v>11397.333333333334</v>
      </c>
      <c r="K114" s="38">
        <v>19706</v>
      </c>
      <c r="L114" s="51">
        <f t="shared" si="29"/>
        <v>13137.333333333334</v>
      </c>
      <c r="M114" s="39">
        <v>12482</v>
      </c>
      <c r="N114" s="39">
        <v>11970</v>
      </c>
      <c r="O114" s="39">
        <v>12656</v>
      </c>
      <c r="P114" s="39">
        <v>13422</v>
      </c>
      <c r="Q114" s="39">
        <v>13646</v>
      </c>
      <c r="R114" s="39">
        <v>14927</v>
      </c>
      <c r="S114" s="39">
        <v>15030</v>
      </c>
      <c r="T114" s="39">
        <v>14138</v>
      </c>
      <c r="U114" s="56">
        <v>13450</v>
      </c>
      <c r="V114" s="39">
        <v>12924</v>
      </c>
      <c r="W114" s="18"/>
      <c r="X114" s="16"/>
    </row>
    <row r="115" spans="1:24" ht="9.75" customHeight="1">
      <c r="A115" s="37" t="s">
        <v>88</v>
      </c>
      <c r="B115" s="51"/>
      <c r="C115" s="51"/>
      <c r="D115" s="51"/>
      <c r="E115" s="51"/>
      <c r="F115" s="51"/>
      <c r="G115" s="51"/>
      <c r="H115" s="51">
        <v>0</v>
      </c>
      <c r="I115" s="51"/>
      <c r="J115" s="51">
        <v>0</v>
      </c>
      <c r="K115" s="38"/>
      <c r="L115" s="51">
        <v>0</v>
      </c>
      <c r="M115" s="39"/>
      <c r="N115" s="39">
        <v>0</v>
      </c>
      <c r="O115" s="39">
        <v>0</v>
      </c>
      <c r="P115" s="39">
        <v>51</v>
      </c>
      <c r="Q115" s="39">
        <v>363</v>
      </c>
      <c r="R115" s="39">
        <v>771</v>
      </c>
      <c r="S115" s="39">
        <v>916</v>
      </c>
      <c r="T115" s="39">
        <v>1054</v>
      </c>
      <c r="U115" s="56">
        <v>731</v>
      </c>
      <c r="V115" s="39">
        <v>554</v>
      </c>
      <c r="W115" s="18"/>
      <c r="X115" s="16"/>
    </row>
    <row r="116" spans="1:24" ht="9.75" customHeight="1">
      <c r="A116" s="37" t="s">
        <v>96</v>
      </c>
      <c r="B116" s="51">
        <v>632</v>
      </c>
      <c r="C116" s="51">
        <v>0</v>
      </c>
      <c r="D116" s="51">
        <v>0</v>
      </c>
      <c r="E116" s="51">
        <v>0</v>
      </c>
      <c r="F116" s="51">
        <f aca="true" t="shared" si="30" ref="F116:F124">E116*2/3</f>
        <v>0</v>
      </c>
      <c r="G116" s="51">
        <v>0</v>
      </c>
      <c r="H116" s="51">
        <f aca="true" t="shared" si="31" ref="H116:H124">G116*2/3</f>
        <v>0</v>
      </c>
      <c r="I116" s="51">
        <v>0</v>
      </c>
      <c r="J116" s="51">
        <f aca="true" t="shared" si="32" ref="J116:J124">I116*2/3</f>
        <v>0</v>
      </c>
      <c r="K116" s="38">
        <v>0</v>
      </c>
      <c r="L116" s="51">
        <f aca="true" t="shared" si="33" ref="L116:L124">K116*2/3</f>
        <v>0</v>
      </c>
      <c r="M116" s="39">
        <v>2</v>
      </c>
      <c r="N116" s="39">
        <v>2</v>
      </c>
      <c r="O116" s="39">
        <v>0</v>
      </c>
      <c r="P116" s="39">
        <v>0</v>
      </c>
      <c r="Q116" s="39">
        <v>0</v>
      </c>
      <c r="R116" s="39">
        <f>'on &amp; off current year'!E400</f>
        <v>0</v>
      </c>
      <c r="S116" s="39">
        <f>'on &amp; off current year'!F400</f>
        <v>0</v>
      </c>
      <c r="T116" s="39">
        <v>0</v>
      </c>
      <c r="U116" s="56">
        <v>0</v>
      </c>
      <c r="V116" s="39">
        <v>0</v>
      </c>
      <c r="W116" s="18"/>
      <c r="X116" s="16"/>
    </row>
    <row r="117" spans="1:24" ht="9.75" customHeight="1">
      <c r="A117" s="37" t="s">
        <v>102</v>
      </c>
      <c r="B117" s="51"/>
      <c r="C117" s="51"/>
      <c r="D117" s="51">
        <v>0</v>
      </c>
      <c r="E117" s="51">
        <v>0</v>
      </c>
      <c r="F117" s="51">
        <f t="shared" si="30"/>
        <v>0</v>
      </c>
      <c r="G117" s="51">
        <v>0</v>
      </c>
      <c r="H117" s="51">
        <f t="shared" si="31"/>
        <v>0</v>
      </c>
      <c r="I117" s="51">
        <v>0</v>
      </c>
      <c r="J117" s="51">
        <f t="shared" si="32"/>
        <v>0</v>
      </c>
      <c r="K117" s="38">
        <v>0</v>
      </c>
      <c r="L117" s="51">
        <f t="shared" si="33"/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f>'on &amp; off current year'!E401</f>
        <v>0</v>
      </c>
      <c r="S117" s="39">
        <f>'on &amp; off current year'!F401</f>
        <v>0</v>
      </c>
      <c r="T117" s="39">
        <v>0</v>
      </c>
      <c r="U117" s="56">
        <v>0</v>
      </c>
      <c r="V117" s="39">
        <v>0</v>
      </c>
      <c r="W117" s="18"/>
      <c r="X117" s="16"/>
    </row>
    <row r="118" spans="1:24" ht="9.75" customHeight="1">
      <c r="A118" s="37" t="s">
        <v>120</v>
      </c>
      <c r="B118" s="51">
        <v>2619</v>
      </c>
      <c r="C118" s="51">
        <v>1953</v>
      </c>
      <c r="D118" s="51">
        <v>2364</v>
      </c>
      <c r="E118" s="51">
        <v>2719</v>
      </c>
      <c r="F118" s="51">
        <f t="shared" si="30"/>
        <v>1812.6666666666667</v>
      </c>
      <c r="G118" s="51">
        <v>2850</v>
      </c>
      <c r="H118" s="51">
        <f t="shared" si="31"/>
        <v>1900</v>
      </c>
      <c r="I118" s="51">
        <v>2380</v>
      </c>
      <c r="J118" s="51">
        <f t="shared" si="32"/>
        <v>1586.6666666666667</v>
      </c>
      <c r="K118" s="38">
        <f>3182-188</f>
        <v>2994</v>
      </c>
      <c r="L118" s="51">
        <f t="shared" si="33"/>
        <v>1996</v>
      </c>
      <c r="M118" s="39">
        <v>1993</v>
      </c>
      <c r="N118" s="39">
        <v>1938</v>
      </c>
      <c r="O118" s="39">
        <v>2191</v>
      </c>
      <c r="P118" s="39">
        <v>2717</v>
      </c>
      <c r="Q118" s="39">
        <v>2827</v>
      </c>
      <c r="R118" s="39">
        <v>2707</v>
      </c>
      <c r="S118" s="39">
        <v>3684</v>
      </c>
      <c r="T118" s="39">
        <v>3722</v>
      </c>
      <c r="U118" s="56">
        <v>3607</v>
      </c>
      <c r="V118" s="39">
        <v>3270</v>
      </c>
      <c r="W118" s="18"/>
      <c r="X118" s="16"/>
    </row>
    <row r="119" spans="1:24" ht="9.75" customHeight="1">
      <c r="A119" s="37" t="s">
        <v>123</v>
      </c>
      <c r="B119" s="51">
        <v>7951</v>
      </c>
      <c r="C119" s="51">
        <v>8365</v>
      </c>
      <c r="D119" s="51">
        <v>6973</v>
      </c>
      <c r="E119" s="51">
        <v>7031</v>
      </c>
      <c r="F119" s="51">
        <f t="shared" si="30"/>
        <v>4687.333333333333</v>
      </c>
      <c r="G119" s="51">
        <v>6047</v>
      </c>
      <c r="H119" s="51">
        <f t="shared" si="31"/>
        <v>4031.3333333333335</v>
      </c>
      <c r="I119" s="51">
        <v>5353</v>
      </c>
      <c r="J119" s="51">
        <f t="shared" si="32"/>
        <v>3568.6666666666665</v>
      </c>
      <c r="K119" s="38">
        <v>5399</v>
      </c>
      <c r="L119" s="51">
        <f t="shared" si="33"/>
        <v>3599.3333333333335</v>
      </c>
      <c r="M119" s="39">
        <v>3232</v>
      </c>
      <c r="N119" s="39">
        <v>3144</v>
      </c>
      <c r="O119" s="39">
        <v>3078</v>
      </c>
      <c r="P119" s="39">
        <v>3500</v>
      </c>
      <c r="Q119" s="39">
        <v>3940</v>
      </c>
      <c r="R119" s="39">
        <v>4719</v>
      </c>
      <c r="S119" s="39">
        <v>5001</v>
      </c>
      <c r="T119" s="39">
        <v>4764</v>
      </c>
      <c r="U119" s="56">
        <v>4230</v>
      </c>
      <c r="V119" s="39">
        <v>4184</v>
      </c>
      <c r="W119" s="18"/>
      <c r="X119" s="16"/>
    </row>
    <row r="120" spans="1:24" ht="9.75" customHeight="1">
      <c r="A120" s="37" t="s">
        <v>126</v>
      </c>
      <c r="B120" s="51">
        <v>21275</v>
      </c>
      <c r="C120" s="51">
        <v>22934</v>
      </c>
      <c r="D120" s="51">
        <v>24658</v>
      </c>
      <c r="E120" s="51">
        <v>22330</v>
      </c>
      <c r="F120" s="51">
        <f t="shared" si="30"/>
        <v>14886.666666666666</v>
      </c>
      <c r="G120" s="51">
        <v>21233</v>
      </c>
      <c r="H120" s="51">
        <f t="shared" si="31"/>
        <v>14155.333333333334</v>
      </c>
      <c r="I120" s="51">
        <v>19363</v>
      </c>
      <c r="J120" s="51">
        <f t="shared" si="32"/>
        <v>12908.666666666666</v>
      </c>
      <c r="K120" s="38">
        <f>20752+188</f>
        <v>20940</v>
      </c>
      <c r="L120" s="51">
        <f t="shared" si="33"/>
        <v>13960</v>
      </c>
      <c r="M120" s="39">
        <v>13836</v>
      </c>
      <c r="N120" s="39">
        <v>13314</v>
      </c>
      <c r="O120" s="39">
        <v>13453</v>
      </c>
      <c r="P120" s="39">
        <v>13247</v>
      </c>
      <c r="Q120" s="39">
        <v>13790</v>
      </c>
      <c r="R120" s="39">
        <v>14663</v>
      </c>
      <c r="S120" s="39">
        <v>15081</v>
      </c>
      <c r="T120" s="39">
        <v>13832</v>
      </c>
      <c r="U120" s="56">
        <v>13072</v>
      </c>
      <c r="V120" s="39">
        <v>12616</v>
      </c>
      <c r="W120" s="18"/>
      <c r="X120" s="16"/>
    </row>
    <row r="121" spans="1:24" ht="9.75" customHeight="1">
      <c r="A121" s="37" t="s">
        <v>136</v>
      </c>
      <c r="B121" s="51">
        <v>7795</v>
      </c>
      <c r="C121" s="51">
        <v>8753</v>
      </c>
      <c r="D121" s="51">
        <v>8567</v>
      </c>
      <c r="E121" s="51">
        <v>6684</v>
      </c>
      <c r="F121" s="51">
        <f t="shared" si="30"/>
        <v>4456</v>
      </c>
      <c r="G121" s="51">
        <v>5548</v>
      </c>
      <c r="H121" s="51">
        <f t="shared" si="31"/>
        <v>3698.6666666666665</v>
      </c>
      <c r="I121" s="51">
        <v>5367</v>
      </c>
      <c r="J121" s="51">
        <f t="shared" si="32"/>
        <v>3578</v>
      </c>
      <c r="K121" s="38">
        <v>6211</v>
      </c>
      <c r="L121" s="51">
        <f t="shared" si="33"/>
        <v>4140.666666666667</v>
      </c>
      <c r="M121" s="39">
        <v>4176</v>
      </c>
      <c r="N121" s="39">
        <v>3878</v>
      </c>
      <c r="O121" s="39">
        <v>3624</v>
      </c>
      <c r="P121" s="39">
        <v>3681</v>
      </c>
      <c r="Q121" s="39">
        <v>3173</v>
      </c>
      <c r="R121" s="39">
        <v>3401</v>
      </c>
      <c r="S121" s="39">
        <v>3406</v>
      </c>
      <c r="T121" s="39">
        <v>3145</v>
      </c>
      <c r="U121" s="56">
        <v>3286</v>
      </c>
      <c r="V121" s="39">
        <v>3135.5</v>
      </c>
      <c r="W121" s="18"/>
      <c r="X121" s="16"/>
    </row>
    <row r="122" spans="1:24" ht="9.75" customHeight="1">
      <c r="A122" s="37" t="s">
        <v>137</v>
      </c>
      <c r="B122" s="51">
        <v>9595</v>
      </c>
      <c r="C122" s="51">
        <v>12477</v>
      </c>
      <c r="D122" s="51">
        <v>12817</v>
      </c>
      <c r="E122" s="51">
        <v>12295</v>
      </c>
      <c r="F122" s="51">
        <f t="shared" si="30"/>
        <v>8196.666666666666</v>
      </c>
      <c r="G122" s="51">
        <v>11221</v>
      </c>
      <c r="H122" s="51">
        <f t="shared" si="31"/>
        <v>7480.666666666667</v>
      </c>
      <c r="I122" s="51">
        <v>10930</v>
      </c>
      <c r="J122" s="51">
        <f t="shared" si="32"/>
        <v>7286.666666666667</v>
      </c>
      <c r="K122" s="38">
        <v>10756</v>
      </c>
      <c r="L122" s="51">
        <f t="shared" si="33"/>
        <v>7170.666666666667</v>
      </c>
      <c r="M122" s="39">
        <v>5521</v>
      </c>
      <c r="N122" s="39">
        <v>5371</v>
      </c>
      <c r="O122" s="39">
        <v>5590</v>
      </c>
      <c r="P122" s="39">
        <v>5951</v>
      </c>
      <c r="Q122" s="39">
        <v>6763</v>
      </c>
      <c r="R122" s="39">
        <v>7663</v>
      </c>
      <c r="S122" s="39">
        <v>7897</v>
      </c>
      <c r="T122" s="39">
        <v>7426</v>
      </c>
      <c r="U122" s="56">
        <v>7022</v>
      </c>
      <c r="V122" s="39">
        <v>6577</v>
      </c>
      <c r="W122" s="18"/>
      <c r="X122" s="16"/>
    </row>
    <row r="123" spans="1:24" ht="9.75" customHeight="1">
      <c r="A123" s="37" t="s">
        <v>161</v>
      </c>
      <c r="B123" s="51">
        <v>220</v>
      </c>
      <c r="C123" s="51">
        <v>208</v>
      </c>
      <c r="D123" s="51">
        <v>256</v>
      </c>
      <c r="E123" s="51">
        <v>80</v>
      </c>
      <c r="F123" s="51">
        <f t="shared" si="30"/>
        <v>53.333333333333336</v>
      </c>
      <c r="G123" s="51">
        <v>148</v>
      </c>
      <c r="H123" s="51">
        <f t="shared" si="31"/>
        <v>98.66666666666667</v>
      </c>
      <c r="I123" s="51">
        <v>138</v>
      </c>
      <c r="J123" s="51">
        <f t="shared" si="32"/>
        <v>92</v>
      </c>
      <c r="K123" s="38">
        <v>375</v>
      </c>
      <c r="L123" s="51">
        <f t="shared" si="33"/>
        <v>250</v>
      </c>
      <c r="M123" s="39">
        <v>233</v>
      </c>
      <c r="N123" s="39">
        <v>214</v>
      </c>
      <c r="O123" s="39">
        <v>166</v>
      </c>
      <c r="P123" s="39">
        <v>230</v>
      </c>
      <c r="Q123" s="39">
        <v>179</v>
      </c>
      <c r="R123" s="39">
        <v>168</v>
      </c>
      <c r="S123" s="39">
        <v>165</v>
      </c>
      <c r="T123" s="39">
        <v>252</v>
      </c>
      <c r="U123" s="56">
        <v>258</v>
      </c>
      <c r="V123" s="39">
        <v>265</v>
      </c>
      <c r="W123" s="18"/>
      <c r="X123" s="16"/>
    </row>
    <row r="124" spans="1:24" ht="9.75" customHeight="1">
      <c r="A124" s="37" t="s">
        <v>42</v>
      </c>
      <c r="B124" s="51">
        <v>89064</v>
      </c>
      <c r="C124" s="51">
        <v>96665</v>
      </c>
      <c r="D124" s="51">
        <v>95129</v>
      </c>
      <c r="E124" s="51">
        <v>90617</v>
      </c>
      <c r="F124" s="51">
        <f t="shared" si="30"/>
        <v>60411.333333333336</v>
      </c>
      <c r="G124" s="51">
        <v>91972</v>
      </c>
      <c r="H124" s="51">
        <f t="shared" si="31"/>
        <v>61314.666666666664</v>
      </c>
      <c r="I124" s="51">
        <f>SUM(I109:I123)</f>
        <v>87044</v>
      </c>
      <c r="J124" s="51">
        <f t="shared" si="32"/>
        <v>58029.333333333336</v>
      </c>
      <c r="K124" s="51">
        <f>SUM(K109:K123)</f>
        <v>94922</v>
      </c>
      <c r="L124" s="51">
        <f t="shared" si="33"/>
        <v>63281.333333333336</v>
      </c>
      <c r="M124" s="51">
        <f>SUM(M109:M123)</f>
        <v>59247</v>
      </c>
      <c r="N124" s="51">
        <v>57111</v>
      </c>
      <c r="O124" s="51">
        <f aca="true" t="shared" si="34" ref="O124:W124">SUM(O109:O123)</f>
        <v>60191</v>
      </c>
      <c r="P124" s="51">
        <f t="shared" si="34"/>
        <v>63531</v>
      </c>
      <c r="Q124" s="51">
        <f t="shared" si="34"/>
        <v>66571</v>
      </c>
      <c r="R124" s="51">
        <f t="shared" si="34"/>
        <v>71743</v>
      </c>
      <c r="S124" s="51">
        <f t="shared" si="34"/>
        <v>75213</v>
      </c>
      <c r="T124" s="51">
        <f t="shared" si="34"/>
        <v>71703</v>
      </c>
      <c r="U124" s="51">
        <f t="shared" si="34"/>
        <v>66510</v>
      </c>
      <c r="V124" s="51">
        <f t="shared" si="34"/>
        <v>62852.5</v>
      </c>
      <c r="W124" s="51">
        <f t="shared" si="34"/>
        <v>0</v>
      </c>
      <c r="X124" s="16"/>
    </row>
    <row r="125" spans="1:24" ht="9.75" customHeight="1">
      <c r="A125" s="37"/>
      <c r="B125" s="51"/>
      <c r="C125" s="51"/>
      <c r="D125" s="51" t="s">
        <v>0</v>
      </c>
      <c r="E125" s="51"/>
      <c r="F125" s="51"/>
      <c r="G125" s="51"/>
      <c r="H125" s="51"/>
      <c r="I125" s="51"/>
      <c r="J125" s="51"/>
      <c r="K125" s="38"/>
      <c r="L125" s="51"/>
      <c r="M125" s="39"/>
      <c r="N125" s="39"/>
      <c r="O125" s="39"/>
      <c r="P125" s="39"/>
      <c r="Q125" s="39"/>
      <c r="R125" s="39"/>
      <c r="S125" s="39"/>
      <c r="T125" s="39"/>
      <c r="U125" s="56"/>
      <c r="V125" s="39"/>
      <c r="W125" s="25"/>
      <c r="X125" s="16"/>
    </row>
    <row r="126" spans="1:24" ht="9.75" customHeight="1">
      <c r="A126" s="37" t="s">
        <v>76</v>
      </c>
      <c r="B126" s="51">
        <v>1073</v>
      </c>
      <c r="C126" s="51">
        <v>1116</v>
      </c>
      <c r="D126" s="51">
        <v>986</v>
      </c>
      <c r="E126" s="51">
        <v>1193</v>
      </c>
      <c r="F126" s="51">
        <f>E126*2/3</f>
        <v>795.3333333333334</v>
      </c>
      <c r="G126" s="51">
        <v>1196</v>
      </c>
      <c r="H126" s="51">
        <f>G126*2/3</f>
        <v>797.3333333333334</v>
      </c>
      <c r="I126" s="51">
        <v>1610</v>
      </c>
      <c r="J126" s="51">
        <f>I126*2/3</f>
        <v>1073.3333333333333</v>
      </c>
      <c r="K126" s="38">
        <v>1425</v>
      </c>
      <c r="L126" s="51">
        <f>K126*2/3</f>
        <v>950</v>
      </c>
      <c r="M126" s="39">
        <v>1082</v>
      </c>
      <c r="N126" s="39">
        <v>1051</v>
      </c>
      <c r="O126" s="39">
        <v>945</v>
      </c>
      <c r="P126" s="39">
        <v>1035</v>
      </c>
      <c r="Q126" s="39">
        <v>617</v>
      </c>
      <c r="R126" s="39">
        <v>607</v>
      </c>
      <c r="S126" s="39">
        <v>628</v>
      </c>
      <c r="T126" s="39">
        <v>586</v>
      </c>
      <c r="U126" s="56">
        <v>602</v>
      </c>
      <c r="V126" s="39">
        <v>446</v>
      </c>
      <c r="W126" s="18"/>
      <c r="X126" s="16"/>
    </row>
    <row r="127" spans="1:24" ht="9.75" customHeight="1">
      <c r="A127" s="37" t="s">
        <v>82</v>
      </c>
      <c r="B127" s="51">
        <v>618</v>
      </c>
      <c r="C127" s="51">
        <v>810</v>
      </c>
      <c r="D127" s="51">
        <v>975</v>
      </c>
      <c r="E127" s="51">
        <v>1266</v>
      </c>
      <c r="F127" s="51">
        <f>E127*2/3</f>
        <v>844</v>
      </c>
      <c r="G127" s="51">
        <v>1723</v>
      </c>
      <c r="H127" s="51">
        <f>G127*2/3</f>
        <v>1148.6666666666667</v>
      </c>
      <c r="I127" s="51">
        <v>1614</v>
      </c>
      <c r="J127" s="51">
        <f>I127*2/3</f>
        <v>1076</v>
      </c>
      <c r="K127" s="38">
        <v>1970</v>
      </c>
      <c r="L127" s="51">
        <f>K127*2/3</f>
        <v>1313.3333333333333</v>
      </c>
      <c r="M127" s="39">
        <v>2560</v>
      </c>
      <c r="N127" s="39">
        <v>2498</v>
      </c>
      <c r="O127" s="39">
        <v>452</v>
      </c>
      <c r="P127" s="39">
        <v>1079</v>
      </c>
      <c r="Q127" s="39">
        <v>1481</v>
      </c>
      <c r="R127" s="39">
        <v>2127</v>
      </c>
      <c r="S127" s="39">
        <v>2668</v>
      </c>
      <c r="T127" s="39">
        <v>2456</v>
      </c>
      <c r="U127" s="56">
        <v>2457</v>
      </c>
      <c r="V127" s="39">
        <v>2212</v>
      </c>
      <c r="W127" s="18"/>
      <c r="X127" s="16"/>
    </row>
    <row r="128" spans="1:24" ht="9.75" customHeight="1">
      <c r="A128" s="37" t="s">
        <v>119</v>
      </c>
      <c r="B128" s="51">
        <v>1691</v>
      </c>
      <c r="C128" s="51">
        <v>1926</v>
      </c>
      <c r="D128" s="51">
        <v>1961</v>
      </c>
      <c r="E128" s="51">
        <v>2459</v>
      </c>
      <c r="F128" s="51">
        <f>E128*2/3</f>
        <v>1639.3333333333333</v>
      </c>
      <c r="G128" s="51">
        <v>2919</v>
      </c>
      <c r="H128" s="51">
        <f>G128*2/3</f>
        <v>1946</v>
      </c>
      <c r="I128" s="51">
        <f>SUM(I126:I127)</f>
        <v>3224</v>
      </c>
      <c r="J128" s="51">
        <f>I128*2/3</f>
        <v>2149.3333333333335</v>
      </c>
      <c r="K128" s="51">
        <f>SUM(K126:K127)</f>
        <v>3395</v>
      </c>
      <c r="L128" s="51">
        <f>K128*2/3</f>
        <v>2263.3333333333335</v>
      </c>
      <c r="M128" s="51">
        <f>SUM(M126:M127)</f>
        <v>3642</v>
      </c>
      <c r="N128" s="51">
        <v>3548</v>
      </c>
      <c r="O128" s="51">
        <f>SUM(O126:O127)</f>
        <v>1397</v>
      </c>
      <c r="P128" s="51">
        <f>SUM(P126:P127)</f>
        <v>2114</v>
      </c>
      <c r="Q128" s="51">
        <f>SUM(Q126:Q127)</f>
        <v>2098</v>
      </c>
      <c r="R128" s="51">
        <f>SUM(R126:R127)</f>
        <v>2734</v>
      </c>
      <c r="S128" s="51">
        <f>SUM(S126:S127)</f>
        <v>3296</v>
      </c>
      <c r="T128" s="51">
        <v>3042</v>
      </c>
      <c r="U128" s="56">
        <v>3059</v>
      </c>
      <c r="V128" s="51">
        <f>+V126+V127</f>
        <v>2658</v>
      </c>
      <c r="W128" s="51">
        <f>+W126+W127</f>
        <v>0</v>
      </c>
      <c r="X128" s="16"/>
    </row>
    <row r="129" spans="1:24" ht="9.75" customHeight="1">
      <c r="A129" s="37"/>
      <c r="B129" s="51"/>
      <c r="C129" s="51"/>
      <c r="D129" s="51"/>
      <c r="E129" s="51"/>
      <c r="F129" s="51"/>
      <c r="G129" s="51"/>
      <c r="H129" s="51"/>
      <c r="I129" s="51"/>
      <c r="J129" s="51"/>
      <c r="K129" s="38"/>
      <c r="L129" s="51"/>
      <c r="M129" s="39"/>
      <c r="N129" s="39"/>
      <c r="O129" s="39"/>
      <c r="P129" s="39"/>
      <c r="Q129" s="39"/>
      <c r="R129" s="39"/>
      <c r="S129" s="39"/>
      <c r="T129" s="39"/>
      <c r="U129" s="56"/>
      <c r="V129" s="39"/>
      <c r="W129" s="25"/>
      <c r="X129" s="16"/>
    </row>
    <row r="130" spans="1:24" ht="9.75" customHeight="1">
      <c r="A130" s="37" t="s">
        <v>158</v>
      </c>
      <c r="B130" s="51">
        <v>506190</v>
      </c>
      <c r="C130" s="51">
        <v>496559</v>
      </c>
      <c r="D130" s="51">
        <v>479840</v>
      </c>
      <c r="E130" s="51">
        <v>466004</v>
      </c>
      <c r="F130" s="51">
        <f>E130*2/3</f>
        <v>310669.3333333333</v>
      </c>
      <c r="G130" s="51">
        <v>450124</v>
      </c>
      <c r="H130" s="51">
        <f>G130*2/3</f>
        <v>300082.6666666667</v>
      </c>
      <c r="I130" s="51">
        <f>I128+I124+I107+I97+I81+I62+I49+I21</f>
        <v>436645</v>
      </c>
      <c r="J130" s="51">
        <f>I130*2/3</f>
        <v>291096.6666666667</v>
      </c>
      <c r="K130" s="51">
        <f>K128+K124+K107+K97+K81+K62+K49+K21</f>
        <v>478778</v>
      </c>
      <c r="L130" s="51">
        <f>K130*2/3</f>
        <v>319185.3333333333</v>
      </c>
      <c r="M130" s="51">
        <f>M128+M124+M107+M97+M81+M62+M49+M21</f>
        <v>328950</v>
      </c>
      <c r="N130" s="51">
        <v>321646</v>
      </c>
      <c r="O130" s="51">
        <f>O128+O124+O107+O97+O81+O62+O49+O21</f>
        <v>341114</v>
      </c>
      <c r="P130" s="51">
        <f>P128+P124+P107+P97+P81+P62+P49+P21</f>
        <v>361112</v>
      </c>
      <c r="Q130" s="51">
        <f>Q128+Q124+Q107+Q97+Q81+Q62+Q49+Q21</f>
        <v>382227</v>
      </c>
      <c r="R130" s="51">
        <f>R128+R124+R107+R97+R81+R62+R49+R21</f>
        <v>414602</v>
      </c>
      <c r="S130" s="51">
        <v>409717</v>
      </c>
      <c r="T130" s="51">
        <f>T128+T124+T107+T97+T81+T62+T49+T21</f>
        <v>396525.5</v>
      </c>
      <c r="U130" s="51">
        <f>U128+U124+U107+U97+U81+U62+U49+U21</f>
        <v>382519</v>
      </c>
      <c r="V130" s="51">
        <f>V128+V124+V107+V97+V81+V62+V49+V21</f>
        <v>373514</v>
      </c>
      <c r="W130" s="51">
        <f>W128+W124+W107+W97+W81+W62+W49+W21</f>
        <v>0</v>
      </c>
      <c r="X130" s="16"/>
    </row>
    <row r="131" spans="1:24" ht="9.75" customHeight="1">
      <c r="A131" s="65" t="s">
        <v>144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7"/>
      <c r="L131" s="68"/>
      <c r="M131" s="69"/>
      <c r="N131" s="68"/>
      <c r="O131" s="68"/>
      <c r="P131" s="68"/>
      <c r="Q131" s="68"/>
      <c r="R131" s="68"/>
      <c r="S131" s="70"/>
      <c r="T131" s="40"/>
      <c r="V131" s="40"/>
      <c r="W131" s="25"/>
      <c r="X131" s="16"/>
    </row>
    <row r="132" spans="1:22" ht="9.75" customHeight="1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3"/>
      <c r="L132" s="33"/>
      <c r="M132" s="34"/>
      <c r="N132" s="34"/>
      <c r="O132" s="34"/>
      <c r="P132" s="34"/>
      <c r="Q132" s="40"/>
      <c r="R132" s="40"/>
      <c r="S132" s="40"/>
      <c r="T132" s="40"/>
      <c r="V132" s="40"/>
    </row>
    <row r="133" spans="1:22" ht="9.75" customHeight="1">
      <c r="A133" s="65" t="s">
        <v>6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7"/>
      <c r="L133" s="68"/>
      <c r="M133" s="69"/>
      <c r="N133" s="68"/>
      <c r="O133" s="68"/>
      <c r="P133" s="68"/>
      <c r="Q133" s="68"/>
      <c r="R133" s="68"/>
      <c r="S133" s="70"/>
      <c r="T133" s="40"/>
      <c r="V133" s="40"/>
    </row>
    <row r="134" spans="1:22" ht="9.75" customHeight="1">
      <c r="A134" s="65" t="s">
        <v>172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7"/>
      <c r="L134" s="68"/>
      <c r="M134" s="69"/>
      <c r="N134" s="68"/>
      <c r="O134" s="68"/>
      <c r="P134" s="68"/>
      <c r="Q134" s="68"/>
      <c r="R134" s="68"/>
      <c r="S134" s="70"/>
      <c r="T134" s="40"/>
      <c r="V134" s="40"/>
    </row>
    <row r="135" spans="1:22" ht="9.75" customHeight="1">
      <c r="A135" s="36"/>
      <c r="B135" s="37"/>
      <c r="C135" s="37"/>
      <c r="D135" s="37"/>
      <c r="E135" s="37"/>
      <c r="F135" s="37"/>
      <c r="G135" s="37"/>
      <c r="H135" s="37"/>
      <c r="I135" s="37"/>
      <c r="J135" s="37"/>
      <c r="K135" s="38"/>
      <c r="L135" s="38"/>
      <c r="M135" s="39"/>
      <c r="N135" s="39"/>
      <c r="O135" s="39"/>
      <c r="P135" s="39"/>
      <c r="Q135" s="40"/>
      <c r="R135" s="40"/>
      <c r="S135" s="40"/>
      <c r="T135" s="40"/>
      <c r="V135" s="40"/>
    </row>
    <row r="136" spans="1:23" ht="9.75" customHeight="1">
      <c r="A136" s="41"/>
      <c r="B136" s="42"/>
      <c r="C136" s="42"/>
      <c r="D136" s="42"/>
      <c r="E136" s="42" t="s">
        <v>129</v>
      </c>
      <c r="F136" s="42"/>
      <c r="G136" s="42" t="s">
        <v>129</v>
      </c>
      <c r="H136" s="42"/>
      <c r="I136" s="42" t="s">
        <v>129</v>
      </c>
      <c r="J136" s="42"/>
      <c r="K136" s="43" t="s">
        <v>129</v>
      </c>
      <c r="L136" s="43"/>
      <c r="M136" s="44" t="s">
        <v>127</v>
      </c>
      <c r="N136" s="44"/>
      <c r="O136" s="44"/>
      <c r="P136" s="44"/>
      <c r="Q136" s="44"/>
      <c r="R136" s="44"/>
      <c r="S136" s="44"/>
      <c r="T136" s="44"/>
      <c r="U136" s="26"/>
      <c r="V136" s="44"/>
      <c r="W136" s="45"/>
    </row>
    <row r="137" spans="1:23" ht="9.75" customHeight="1">
      <c r="A137" s="46" t="s">
        <v>43</v>
      </c>
      <c r="B137" s="47" t="s">
        <v>7</v>
      </c>
      <c r="C137" s="47" t="s">
        <v>8</v>
      </c>
      <c r="D137" s="47" t="s">
        <v>9</v>
      </c>
      <c r="E137" s="47" t="s">
        <v>10</v>
      </c>
      <c r="F137" s="47" t="s">
        <v>10</v>
      </c>
      <c r="G137" s="47" t="s">
        <v>11</v>
      </c>
      <c r="H137" s="47" t="s">
        <v>11</v>
      </c>
      <c r="I137" s="47" t="s">
        <v>12</v>
      </c>
      <c r="J137" s="47" t="s">
        <v>12</v>
      </c>
      <c r="K137" s="48" t="s">
        <v>13</v>
      </c>
      <c r="L137" s="49" t="s">
        <v>13</v>
      </c>
      <c r="M137" s="49" t="s">
        <v>14</v>
      </c>
      <c r="N137" s="49" t="s">
        <v>14</v>
      </c>
      <c r="O137" s="49" t="s">
        <v>15</v>
      </c>
      <c r="P137" s="49" t="s">
        <v>16</v>
      </c>
      <c r="Q137" s="49" t="s">
        <v>17</v>
      </c>
      <c r="R137" s="49" t="s">
        <v>18</v>
      </c>
      <c r="S137" s="49" t="s">
        <v>163</v>
      </c>
      <c r="T137" s="49" t="s">
        <v>164</v>
      </c>
      <c r="U137" s="49" t="s">
        <v>165</v>
      </c>
      <c r="V137" s="49" t="s">
        <v>166</v>
      </c>
      <c r="W137" s="50" t="s">
        <v>171</v>
      </c>
    </row>
    <row r="138" spans="1:23" ht="9.75" customHeight="1">
      <c r="A138" s="36"/>
      <c r="B138" s="51"/>
      <c r="C138" s="37"/>
      <c r="D138" s="37"/>
      <c r="E138" s="37"/>
      <c r="F138" s="37"/>
      <c r="G138" s="37"/>
      <c r="H138" s="37"/>
      <c r="I138" s="37"/>
      <c r="J138" s="37"/>
      <c r="K138" s="38"/>
      <c r="L138" s="38"/>
      <c r="M138" s="39"/>
      <c r="N138" s="39"/>
      <c r="O138" s="39"/>
      <c r="P138" s="39"/>
      <c r="Q138" s="40"/>
      <c r="R138" s="40"/>
      <c r="S138" s="40"/>
      <c r="T138" s="40"/>
      <c r="V138" s="40"/>
      <c r="W138" s="21"/>
    </row>
    <row r="139" spans="1:22" ht="9.75" customHeight="1">
      <c r="A139" s="36" t="s">
        <v>27</v>
      </c>
      <c r="B139" s="51"/>
      <c r="C139" s="51">
        <v>179</v>
      </c>
      <c r="D139" s="51">
        <v>42</v>
      </c>
      <c r="E139" s="51">
        <v>146</v>
      </c>
      <c r="F139" s="51">
        <f aca="true" t="shared" si="35" ref="F139:F151">E139*2/3</f>
        <v>97.33333333333333</v>
      </c>
      <c r="G139" s="51">
        <v>77</v>
      </c>
      <c r="H139" s="51">
        <f aca="true" t="shared" si="36" ref="H139:H151">G139*2/3</f>
        <v>51.333333333333336</v>
      </c>
      <c r="I139" s="51">
        <v>895</v>
      </c>
      <c r="J139" s="51">
        <f aca="true" t="shared" si="37" ref="J139:J151">I139*2/3</f>
        <v>596.6666666666666</v>
      </c>
      <c r="K139" s="38">
        <v>1242</v>
      </c>
      <c r="L139" s="51">
        <f aca="true" t="shared" si="38" ref="L139:L150">K139*2/3</f>
        <v>828</v>
      </c>
      <c r="M139" s="39">
        <v>861</v>
      </c>
      <c r="N139" s="51">
        <v>849</v>
      </c>
      <c r="O139" s="39">
        <v>879</v>
      </c>
      <c r="P139" s="39">
        <v>852</v>
      </c>
      <c r="Q139" s="39">
        <v>858</v>
      </c>
      <c r="R139" s="39">
        <v>1188</v>
      </c>
      <c r="S139" s="39">
        <v>1328</v>
      </c>
      <c r="T139" s="39">
        <v>1146</v>
      </c>
      <c r="U139" s="24">
        <v>1011</v>
      </c>
      <c r="V139" s="39">
        <v>830</v>
      </c>
    </row>
    <row r="140" spans="1:24" ht="9.75" customHeight="1">
      <c r="A140" s="36" t="s">
        <v>28</v>
      </c>
      <c r="B140" s="51"/>
      <c r="C140" s="51">
        <v>0</v>
      </c>
      <c r="D140" s="51">
        <v>0</v>
      </c>
      <c r="E140" s="51">
        <v>0</v>
      </c>
      <c r="F140" s="51">
        <f t="shared" si="35"/>
        <v>0</v>
      </c>
      <c r="G140" s="51">
        <v>136</v>
      </c>
      <c r="H140" s="51">
        <f t="shared" si="36"/>
        <v>90.66666666666667</v>
      </c>
      <c r="I140" s="51">
        <v>98</v>
      </c>
      <c r="J140" s="51">
        <f t="shared" si="37"/>
        <v>65.33333333333333</v>
      </c>
      <c r="K140" s="38">
        <v>95</v>
      </c>
      <c r="L140" s="51">
        <f t="shared" si="38"/>
        <v>63.333333333333336</v>
      </c>
      <c r="M140" s="39">
        <v>83</v>
      </c>
      <c r="N140" s="51">
        <v>55</v>
      </c>
      <c r="O140" s="39">
        <v>0</v>
      </c>
      <c r="P140" s="39">
        <v>0</v>
      </c>
      <c r="Q140" s="39">
        <v>94</v>
      </c>
      <c r="R140" s="39">
        <v>98</v>
      </c>
      <c r="S140" s="39">
        <v>114</v>
      </c>
      <c r="T140" s="39">
        <v>105</v>
      </c>
      <c r="U140" s="24">
        <v>106</v>
      </c>
      <c r="V140" s="39">
        <v>0</v>
      </c>
      <c r="W140" s="18"/>
      <c r="X140" s="15"/>
    </row>
    <row r="141" spans="1:24" ht="9.75" customHeight="1">
      <c r="A141" s="36" t="s">
        <v>46</v>
      </c>
      <c r="B141" s="51"/>
      <c r="C141" s="51">
        <v>0</v>
      </c>
      <c r="D141" s="51">
        <v>0</v>
      </c>
      <c r="E141" s="51">
        <v>38</v>
      </c>
      <c r="F141" s="51">
        <f t="shared" si="35"/>
        <v>25.333333333333332</v>
      </c>
      <c r="G141" s="51">
        <v>53</v>
      </c>
      <c r="H141" s="51">
        <f t="shared" si="36"/>
        <v>35.333333333333336</v>
      </c>
      <c r="I141" s="51">
        <v>763</v>
      </c>
      <c r="J141" s="51">
        <f t="shared" si="37"/>
        <v>508.6666666666667</v>
      </c>
      <c r="K141" s="38">
        <v>581</v>
      </c>
      <c r="L141" s="51">
        <f t="shared" si="38"/>
        <v>387.3333333333333</v>
      </c>
      <c r="M141" s="39">
        <v>726</v>
      </c>
      <c r="N141" s="51">
        <v>724</v>
      </c>
      <c r="O141" s="39">
        <v>888</v>
      </c>
      <c r="P141" s="39">
        <v>455</v>
      </c>
      <c r="Q141" s="39">
        <v>679</v>
      </c>
      <c r="R141" s="39">
        <v>860</v>
      </c>
      <c r="S141" s="39">
        <v>857</v>
      </c>
      <c r="T141" s="39">
        <v>1011</v>
      </c>
      <c r="U141" s="24">
        <v>1227</v>
      </c>
      <c r="V141" s="39">
        <v>1710</v>
      </c>
      <c r="W141" s="18"/>
      <c r="X141" s="15"/>
    </row>
    <row r="142" spans="1:24" ht="9.75" customHeight="1">
      <c r="A142" s="36" t="s">
        <v>47</v>
      </c>
      <c r="B142" s="51"/>
      <c r="C142" s="51">
        <v>0</v>
      </c>
      <c r="D142" s="51">
        <v>12</v>
      </c>
      <c r="E142" s="51">
        <v>12</v>
      </c>
      <c r="F142" s="51">
        <f t="shared" si="35"/>
        <v>8</v>
      </c>
      <c r="G142" s="51">
        <v>44</v>
      </c>
      <c r="H142" s="51">
        <f t="shared" si="36"/>
        <v>29.333333333333332</v>
      </c>
      <c r="I142" s="51">
        <v>105</v>
      </c>
      <c r="J142" s="51">
        <f t="shared" si="37"/>
        <v>70</v>
      </c>
      <c r="K142" s="38">
        <v>127</v>
      </c>
      <c r="L142" s="51">
        <f t="shared" si="38"/>
        <v>84.66666666666667</v>
      </c>
      <c r="M142" s="39">
        <v>129</v>
      </c>
      <c r="N142" s="51">
        <v>121</v>
      </c>
      <c r="O142" s="39">
        <v>174</v>
      </c>
      <c r="P142" s="39">
        <v>184</v>
      </c>
      <c r="Q142" s="39">
        <v>186</v>
      </c>
      <c r="R142" s="39">
        <v>208</v>
      </c>
      <c r="S142" s="39">
        <v>160</v>
      </c>
      <c r="T142" s="39">
        <v>72</v>
      </c>
      <c r="U142" s="24">
        <v>85</v>
      </c>
      <c r="V142" s="39">
        <v>198</v>
      </c>
      <c r="W142" s="18"/>
      <c r="X142" s="15"/>
    </row>
    <row r="143" spans="1:24" ht="9.75" customHeight="1">
      <c r="A143" s="36" t="s">
        <v>48</v>
      </c>
      <c r="B143" s="51"/>
      <c r="C143" s="51">
        <v>0</v>
      </c>
      <c r="D143" s="51">
        <v>52</v>
      </c>
      <c r="E143" s="51">
        <v>248</v>
      </c>
      <c r="F143" s="51">
        <f t="shared" si="35"/>
        <v>165.33333333333334</v>
      </c>
      <c r="G143" s="51">
        <v>60</v>
      </c>
      <c r="H143" s="51">
        <f t="shared" si="36"/>
        <v>40</v>
      </c>
      <c r="I143" s="51">
        <v>2132</v>
      </c>
      <c r="J143" s="51">
        <f t="shared" si="37"/>
        <v>1421.3333333333333</v>
      </c>
      <c r="K143" s="38">
        <v>2361</v>
      </c>
      <c r="L143" s="51">
        <f t="shared" si="38"/>
        <v>1574</v>
      </c>
      <c r="M143" s="39">
        <v>2183</v>
      </c>
      <c r="N143" s="51">
        <v>2158</v>
      </c>
      <c r="O143" s="39">
        <v>2176</v>
      </c>
      <c r="P143" s="39">
        <v>1608</v>
      </c>
      <c r="Q143" s="39">
        <v>1454</v>
      </c>
      <c r="R143" s="39">
        <v>724</v>
      </c>
      <c r="S143" s="39">
        <v>636</v>
      </c>
      <c r="T143" s="39">
        <v>464</v>
      </c>
      <c r="U143" s="24">
        <v>540</v>
      </c>
      <c r="V143" s="39">
        <v>356</v>
      </c>
      <c r="W143" s="18"/>
      <c r="X143" s="15"/>
    </row>
    <row r="144" spans="1:24" ht="9.75" customHeight="1">
      <c r="A144" s="36" t="s">
        <v>49</v>
      </c>
      <c r="B144" s="52"/>
      <c r="C144" s="53">
        <v>0</v>
      </c>
      <c r="D144" s="53">
        <v>0</v>
      </c>
      <c r="E144" s="53">
        <v>0</v>
      </c>
      <c r="F144" s="51">
        <f t="shared" si="35"/>
        <v>0</v>
      </c>
      <c r="G144" s="53">
        <v>0</v>
      </c>
      <c r="H144" s="51">
        <f t="shared" si="36"/>
        <v>0</v>
      </c>
      <c r="I144" s="51">
        <v>0</v>
      </c>
      <c r="J144" s="51">
        <f t="shared" si="37"/>
        <v>0</v>
      </c>
      <c r="K144" s="38">
        <v>0</v>
      </c>
      <c r="L144" s="51">
        <f t="shared" si="38"/>
        <v>0</v>
      </c>
      <c r="M144" s="39">
        <v>0</v>
      </c>
      <c r="N144" s="51">
        <v>0</v>
      </c>
      <c r="O144" s="39">
        <v>0</v>
      </c>
      <c r="P144" s="39">
        <v>0</v>
      </c>
      <c r="Q144" s="39">
        <v>12</v>
      </c>
      <c r="R144" s="39">
        <v>31</v>
      </c>
      <c r="S144" s="39">
        <v>23</v>
      </c>
      <c r="T144" s="39">
        <v>20</v>
      </c>
      <c r="U144" s="24">
        <v>2</v>
      </c>
      <c r="V144" s="39">
        <v>0</v>
      </c>
      <c r="W144" s="18"/>
      <c r="X144" s="15"/>
    </row>
    <row r="145" spans="1:24" ht="9.75" customHeight="1">
      <c r="A145" s="36" t="s">
        <v>78</v>
      </c>
      <c r="B145" s="51"/>
      <c r="C145" s="51">
        <v>36</v>
      </c>
      <c r="D145" s="51">
        <v>8</v>
      </c>
      <c r="E145" s="51">
        <v>132</v>
      </c>
      <c r="F145" s="51">
        <f t="shared" si="35"/>
        <v>88</v>
      </c>
      <c r="G145" s="51">
        <v>669</v>
      </c>
      <c r="H145" s="51">
        <f t="shared" si="36"/>
        <v>446</v>
      </c>
      <c r="I145" s="51">
        <v>1604</v>
      </c>
      <c r="J145" s="51">
        <f t="shared" si="37"/>
        <v>1069.3333333333333</v>
      </c>
      <c r="K145" s="38">
        <v>872</v>
      </c>
      <c r="L145" s="51">
        <f t="shared" si="38"/>
        <v>581.3333333333334</v>
      </c>
      <c r="M145" s="39">
        <v>1022</v>
      </c>
      <c r="N145" s="51">
        <v>1015</v>
      </c>
      <c r="O145" s="39">
        <v>1257</v>
      </c>
      <c r="P145" s="39">
        <v>900</v>
      </c>
      <c r="Q145" s="39">
        <v>951</v>
      </c>
      <c r="R145" s="39">
        <v>1062</v>
      </c>
      <c r="S145" s="39">
        <v>1107</v>
      </c>
      <c r="T145" s="39">
        <v>786</v>
      </c>
      <c r="U145" s="24">
        <v>1059</v>
      </c>
      <c r="V145" s="39">
        <v>312</v>
      </c>
      <c r="W145" s="18"/>
      <c r="X145" s="15"/>
    </row>
    <row r="146" spans="1:24" ht="9.75" customHeight="1">
      <c r="A146" s="36" t="s">
        <v>85</v>
      </c>
      <c r="B146" s="51"/>
      <c r="C146" s="51">
        <v>1122</v>
      </c>
      <c r="D146" s="51">
        <v>699</v>
      </c>
      <c r="E146" s="51">
        <v>702</v>
      </c>
      <c r="F146" s="51">
        <f t="shared" si="35"/>
        <v>468</v>
      </c>
      <c r="G146" s="51">
        <v>1630</v>
      </c>
      <c r="H146" s="51">
        <f t="shared" si="36"/>
        <v>1086.6666666666667</v>
      </c>
      <c r="I146" s="51">
        <v>230</v>
      </c>
      <c r="J146" s="51">
        <f t="shared" si="37"/>
        <v>153.33333333333334</v>
      </c>
      <c r="K146" s="38">
        <v>1963</v>
      </c>
      <c r="L146" s="51">
        <f t="shared" si="38"/>
        <v>1308.6666666666667</v>
      </c>
      <c r="M146" s="39">
        <v>1355</v>
      </c>
      <c r="N146" s="51">
        <v>1321</v>
      </c>
      <c r="O146" s="39">
        <v>1242</v>
      </c>
      <c r="P146" s="39">
        <v>1541</v>
      </c>
      <c r="Q146" s="39">
        <v>1810</v>
      </c>
      <c r="R146" s="39">
        <v>1457</v>
      </c>
      <c r="S146" s="39">
        <v>1248</v>
      </c>
      <c r="T146" s="39">
        <v>888</v>
      </c>
      <c r="U146" s="24">
        <v>948</v>
      </c>
      <c r="V146" s="39">
        <v>1063</v>
      </c>
      <c r="W146" s="18"/>
      <c r="X146" s="15"/>
    </row>
    <row r="147" spans="1:24" ht="9.75" customHeight="1">
      <c r="A147" s="36" t="s">
        <v>93</v>
      </c>
      <c r="B147" s="51"/>
      <c r="C147" s="51">
        <v>0</v>
      </c>
      <c r="D147" s="51">
        <v>0</v>
      </c>
      <c r="E147" s="51">
        <v>0</v>
      </c>
      <c r="F147" s="51">
        <f t="shared" si="35"/>
        <v>0</v>
      </c>
      <c r="G147" s="51">
        <v>0</v>
      </c>
      <c r="H147" s="51">
        <f t="shared" si="36"/>
        <v>0</v>
      </c>
      <c r="I147" s="51">
        <v>0</v>
      </c>
      <c r="J147" s="51">
        <f t="shared" si="37"/>
        <v>0</v>
      </c>
      <c r="K147" s="38">
        <v>0</v>
      </c>
      <c r="L147" s="51">
        <f t="shared" si="38"/>
        <v>0</v>
      </c>
      <c r="M147" s="39">
        <v>2</v>
      </c>
      <c r="N147" s="51">
        <v>2</v>
      </c>
      <c r="O147" s="39">
        <v>0</v>
      </c>
      <c r="P147" s="39">
        <v>0</v>
      </c>
      <c r="Q147" s="39">
        <v>10</v>
      </c>
      <c r="R147" s="39">
        <v>24</v>
      </c>
      <c r="S147" s="39">
        <v>29</v>
      </c>
      <c r="T147" s="39">
        <v>26</v>
      </c>
      <c r="U147" s="24">
        <v>35</v>
      </c>
      <c r="V147" s="39">
        <v>234</v>
      </c>
      <c r="W147" s="18"/>
      <c r="X147" s="15"/>
    </row>
    <row r="148" spans="1:24" ht="9.75" customHeight="1">
      <c r="A148" s="36" t="s">
        <v>125</v>
      </c>
      <c r="B148" s="51"/>
      <c r="C148" s="51">
        <v>0</v>
      </c>
      <c r="D148" s="51">
        <v>0</v>
      </c>
      <c r="E148" s="51">
        <v>0</v>
      </c>
      <c r="F148" s="51">
        <f t="shared" si="35"/>
        <v>0</v>
      </c>
      <c r="G148" s="51">
        <v>0</v>
      </c>
      <c r="H148" s="51">
        <f t="shared" si="36"/>
        <v>0</v>
      </c>
      <c r="I148" s="51">
        <v>0</v>
      </c>
      <c r="J148" s="51">
        <f t="shared" si="37"/>
        <v>0</v>
      </c>
      <c r="K148" s="38">
        <v>0</v>
      </c>
      <c r="L148" s="51">
        <f t="shared" si="38"/>
        <v>0</v>
      </c>
      <c r="M148" s="39">
        <v>0</v>
      </c>
      <c r="N148" s="51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24">
        <v>0</v>
      </c>
      <c r="V148" s="39">
        <v>0</v>
      </c>
      <c r="W148" s="18"/>
      <c r="X148" s="15"/>
    </row>
    <row r="149" spans="1:24" ht="9.75" customHeight="1">
      <c r="A149" s="36" t="s">
        <v>135</v>
      </c>
      <c r="B149" s="51"/>
      <c r="C149" s="51">
        <v>245</v>
      </c>
      <c r="D149" s="51">
        <v>251</v>
      </c>
      <c r="E149" s="51">
        <v>666</v>
      </c>
      <c r="F149" s="51">
        <f t="shared" si="35"/>
        <v>444</v>
      </c>
      <c r="G149" s="51">
        <v>507</v>
      </c>
      <c r="H149" s="51">
        <f t="shared" si="36"/>
        <v>338</v>
      </c>
      <c r="I149" s="51">
        <v>4320</v>
      </c>
      <c r="J149" s="51">
        <f t="shared" si="37"/>
        <v>2880</v>
      </c>
      <c r="K149" s="38">
        <v>3791</v>
      </c>
      <c r="L149" s="51">
        <f t="shared" si="38"/>
        <v>2527.3333333333335</v>
      </c>
      <c r="M149" s="39">
        <v>2964</v>
      </c>
      <c r="N149" s="51">
        <v>2877</v>
      </c>
      <c r="O149" s="39">
        <v>2258</v>
      </c>
      <c r="P149" s="39">
        <v>2736</v>
      </c>
      <c r="Q149" s="39">
        <v>3006</v>
      </c>
      <c r="R149" s="39">
        <v>3320</v>
      </c>
      <c r="S149" s="39">
        <v>2501</v>
      </c>
      <c r="T149" s="39">
        <v>3781</v>
      </c>
      <c r="U149" s="24">
        <v>4403</v>
      </c>
      <c r="V149" s="39">
        <v>4706</v>
      </c>
      <c r="W149" s="18"/>
      <c r="X149" s="15"/>
    </row>
    <row r="150" spans="1:24" ht="9.75" customHeight="1">
      <c r="A150" s="36" t="s">
        <v>155</v>
      </c>
      <c r="B150" s="51"/>
      <c r="C150" s="51">
        <v>0</v>
      </c>
      <c r="D150" s="51">
        <v>78</v>
      </c>
      <c r="E150" s="51">
        <v>253</v>
      </c>
      <c r="F150" s="51">
        <f t="shared" si="35"/>
        <v>168.66666666666666</v>
      </c>
      <c r="G150" s="51">
        <v>262</v>
      </c>
      <c r="H150" s="51">
        <f t="shared" si="36"/>
        <v>174.66666666666666</v>
      </c>
      <c r="I150" s="51">
        <v>3546</v>
      </c>
      <c r="J150" s="51">
        <f t="shared" si="37"/>
        <v>2364</v>
      </c>
      <c r="K150" s="38">
        <v>1635</v>
      </c>
      <c r="L150" s="51">
        <f t="shared" si="38"/>
        <v>1090</v>
      </c>
      <c r="M150" s="39">
        <v>1455</v>
      </c>
      <c r="N150" s="51">
        <v>1449</v>
      </c>
      <c r="O150" s="39">
        <v>1325</v>
      </c>
      <c r="P150" s="39">
        <v>1267.5</v>
      </c>
      <c r="Q150" s="39">
        <v>2155</v>
      </c>
      <c r="R150" s="39">
        <v>1764</v>
      </c>
      <c r="S150" s="39">
        <v>1924</v>
      </c>
      <c r="T150" s="39">
        <v>2106.5</v>
      </c>
      <c r="U150" s="24">
        <v>3183.5</v>
      </c>
      <c r="V150" s="39">
        <v>2690</v>
      </c>
      <c r="W150" s="18"/>
      <c r="X150" s="15"/>
    </row>
    <row r="151" spans="1:24" ht="9.75" customHeight="1">
      <c r="A151" s="36" t="s">
        <v>36</v>
      </c>
      <c r="B151" s="51"/>
      <c r="C151" s="51">
        <f>SUM(C139:C150)</f>
        <v>1582</v>
      </c>
      <c r="D151" s="51">
        <f>SUM(D139:D150)</f>
        <v>1142</v>
      </c>
      <c r="E151" s="51">
        <f>SUM(E139:E150)</f>
        <v>2197</v>
      </c>
      <c r="F151" s="51">
        <f t="shared" si="35"/>
        <v>1464.6666666666667</v>
      </c>
      <c r="G151" s="51">
        <f>SUM(G139:G150)</f>
        <v>3438</v>
      </c>
      <c r="H151" s="51">
        <f t="shared" si="36"/>
        <v>2292</v>
      </c>
      <c r="I151" s="51">
        <f>SUM(I139:I150)</f>
        <v>13693</v>
      </c>
      <c r="J151" s="51">
        <f t="shared" si="37"/>
        <v>9128.666666666666</v>
      </c>
      <c r="K151" s="51">
        <f>SUM(K139:K150)</f>
        <v>12667</v>
      </c>
      <c r="L151" s="51">
        <f>SUM(L139:L150)</f>
        <v>8444.666666666668</v>
      </c>
      <c r="M151" s="51">
        <f>SUM(M139:M150)</f>
        <v>10780</v>
      </c>
      <c r="N151" s="51">
        <v>10571</v>
      </c>
      <c r="O151" s="51">
        <f aca="true" t="shared" si="39" ref="O151:T151">SUM(O139:O150)</f>
        <v>10199</v>
      </c>
      <c r="P151" s="51">
        <f t="shared" si="39"/>
        <v>9543.5</v>
      </c>
      <c r="Q151" s="51">
        <f t="shared" si="39"/>
        <v>11215</v>
      </c>
      <c r="R151" s="51">
        <f t="shared" si="39"/>
        <v>10736</v>
      </c>
      <c r="S151" s="51">
        <f t="shared" si="39"/>
        <v>9927</v>
      </c>
      <c r="T151" s="51">
        <f t="shared" si="39"/>
        <v>10405.5</v>
      </c>
      <c r="U151" s="51">
        <f>SUM(U139:U150)</f>
        <v>12599.5</v>
      </c>
      <c r="V151" s="51">
        <f>SUM(V139:V150)</f>
        <v>12099</v>
      </c>
      <c r="W151" s="51">
        <f>SUM(W139:W150)</f>
        <v>0</v>
      </c>
      <c r="X151" s="15"/>
    </row>
    <row r="152" spans="1:24" ht="9.75" customHeight="1">
      <c r="A152" s="36"/>
      <c r="B152" s="51"/>
      <c r="C152" s="51"/>
      <c r="D152" s="51" t="s">
        <v>0</v>
      </c>
      <c r="E152" s="51"/>
      <c r="F152" s="51"/>
      <c r="G152" s="51"/>
      <c r="H152" s="51"/>
      <c r="I152" s="51"/>
      <c r="J152" s="51"/>
      <c r="K152" s="38"/>
      <c r="L152" s="51"/>
      <c r="M152" s="39"/>
      <c r="N152" s="51"/>
      <c r="O152" s="39"/>
      <c r="P152" s="39"/>
      <c r="Q152" s="39"/>
      <c r="R152" s="40"/>
      <c r="S152" s="40"/>
      <c r="T152" s="40"/>
      <c r="U152" s="24"/>
      <c r="V152" s="40"/>
      <c r="W152" s="25"/>
      <c r="X152" s="15"/>
    </row>
    <row r="153" spans="1:24" ht="9.75" customHeight="1">
      <c r="A153" s="36" t="s">
        <v>21</v>
      </c>
      <c r="B153" s="51"/>
      <c r="C153" s="51"/>
      <c r="D153" s="51">
        <v>0</v>
      </c>
      <c r="E153" s="51">
        <v>0</v>
      </c>
      <c r="F153" s="51">
        <f aca="true" t="shared" si="40" ref="F153:F179">E153*2/3</f>
        <v>0</v>
      </c>
      <c r="G153" s="51">
        <v>0</v>
      </c>
      <c r="H153" s="51">
        <f aca="true" t="shared" si="41" ref="H153:H179">G153*2/3</f>
        <v>0</v>
      </c>
      <c r="I153" s="51">
        <v>0</v>
      </c>
      <c r="J153" s="51">
        <f aca="true" t="shared" si="42" ref="J153:J179">I153*2/3</f>
        <v>0</v>
      </c>
      <c r="K153" s="38">
        <v>0</v>
      </c>
      <c r="L153" s="51">
        <f aca="true" t="shared" si="43" ref="L153:L179">K153*2/3</f>
        <v>0</v>
      </c>
      <c r="M153" s="39">
        <v>0</v>
      </c>
      <c r="N153" s="51">
        <v>0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24">
        <v>0</v>
      </c>
      <c r="V153" s="39">
        <v>0</v>
      </c>
      <c r="X153" s="15"/>
    </row>
    <row r="154" spans="1:24" ht="9.75" customHeight="1">
      <c r="A154" s="36" t="s">
        <v>23</v>
      </c>
      <c r="B154" s="51"/>
      <c r="C154" s="51">
        <v>0</v>
      </c>
      <c r="D154" s="51">
        <v>0</v>
      </c>
      <c r="E154" s="51">
        <v>0</v>
      </c>
      <c r="F154" s="51">
        <f t="shared" si="40"/>
        <v>0</v>
      </c>
      <c r="G154" s="51">
        <v>0</v>
      </c>
      <c r="H154" s="51">
        <f t="shared" si="41"/>
        <v>0</v>
      </c>
      <c r="I154" s="51">
        <v>0</v>
      </c>
      <c r="J154" s="51">
        <f t="shared" si="42"/>
        <v>0</v>
      </c>
      <c r="K154" s="38">
        <v>0</v>
      </c>
      <c r="L154" s="51">
        <f t="shared" si="43"/>
        <v>0</v>
      </c>
      <c r="M154" s="39">
        <v>0</v>
      </c>
      <c r="N154" s="51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24">
        <v>0</v>
      </c>
      <c r="V154" s="39">
        <v>0</v>
      </c>
      <c r="W154" s="18"/>
      <c r="X154" s="15"/>
    </row>
    <row r="155" spans="1:24" ht="9.75" customHeight="1">
      <c r="A155" s="36" t="s">
        <v>33</v>
      </c>
      <c r="B155" s="51"/>
      <c r="C155" s="51">
        <v>0</v>
      </c>
      <c r="D155" s="51">
        <v>0</v>
      </c>
      <c r="E155" s="51">
        <v>0</v>
      </c>
      <c r="F155" s="51">
        <f t="shared" si="40"/>
        <v>0</v>
      </c>
      <c r="G155" s="51">
        <v>9</v>
      </c>
      <c r="H155" s="51">
        <f t="shared" si="41"/>
        <v>6</v>
      </c>
      <c r="I155" s="51">
        <v>24</v>
      </c>
      <c r="J155" s="51">
        <f t="shared" si="42"/>
        <v>16</v>
      </c>
      <c r="K155" s="38">
        <v>0</v>
      </c>
      <c r="L155" s="51">
        <f t="shared" si="43"/>
        <v>0</v>
      </c>
      <c r="M155" s="39">
        <v>0</v>
      </c>
      <c r="N155" s="51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24">
        <v>0</v>
      </c>
      <c r="V155" s="39">
        <v>0</v>
      </c>
      <c r="W155" s="18"/>
      <c r="X155" s="15"/>
    </row>
    <row r="156" spans="1:24" ht="9.75" customHeight="1">
      <c r="A156" s="36" t="s">
        <v>34</v>
      </c>
      <c r="B156" s="51"/>
      <c r="C156" s="51"/>
      <c r="D156" s="51">
        <v>0</v>
      </c>
      <c r="E156" s="51">
        <v>0</v>
      </c>
      <c r="F156" s="51">
        <f t="shared" si="40"/>
        <v>0</v>
      </c>
      <c r="G156" s="51">
        <v>0</v>
      </c>
      <c r="H156" s="51">
        <f t="shared" si="41"/>
        <v>0</v>
      </c>
      <c r="I156" s="51">
        <v>0</v>
      </c>
      <c r="J156" s="51">
        <f t="shared" si="42"/>
        <v>0</v>
      </c>
      <c r="K156" s="38">
        <v>0</v>
      </c>
      <c r="L156" s="51">
        <f t="shared" si="43"/>
        <v>0</v>
      </c>
      <c r="M156" s="39">
        <v>0</v>
      </c>
      <c r="N156" s="51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24">
        <v>0</v>
      </c>
      <c r="V156" s="39">
        <v>0</v>
      </c>
      <c r="W156" s="18"/>
      <c r="X156" s="15"/>
    </row>
    <row r="157" spans="1:24" ht="9.75" customHeight="1">
      <c r="A157" s="36" t="s">
        <v>44</v>
      </c>
      <c r="B157" s="51"/>
      <c r="C157" s="51">
        <v>180</v>
      </c>
      <c r="D157" s="51">
        <v>84</v>
      </c>
      <c r="E157" s="51">
        <v>120</v>
      </c>
      <c r="F157" s="51">
        <f t="shared" si="40"/>
        <v>80</v>
      </c>
      <c r="G157" s="51">
        <v>275</v>
      </c>
      <c r="H157" s="51">
        <f t="shared" si="41"/>
        <v>183.33333333333334</v>
      </c>
      <c r="I157" s="51">
        <v>213</v>
      </c>
      <c r="J157" s="51">
        <f t="shared" si="42"/>
        <v>142</v>
      </c>
      <c r="K157" s="38">
        <v>696</v>
      </c>
      <c r="L157" s="51">
        <f t="shared" si="43"/>
        <v>464</v>
      </c>
      <c r="M157" s="39">
        <v>168</v>
      </c>
      <c r="N157" s="51">
        <v>146</v>
      </c>
      <c r="O157" s="39">
        <v>180</v>
      </c>
      <c r="P157" s="39">
        <v>324</v>
      </c>
      <c r="Q157" s="39">
        <v>876</v>
      </c>
      <c r="R157" s="39">
        <v>1173</v>
      </c>
      <c r="S157" s="39">
        <v>1482</v>
      </c>
      <c r="T157" s="39">
        <v>1933</v>
      </c>
      <c r="U157" s="24">
        <v>1920</v>
      </c>
      <c r="V157" s="39">
        <v>2664</v>
      </c>
      <c r="W157" s="18"/>
      <c r="X157" s="15"/>
    </row>
    <row r="158" spans="1:24" ht="9.75" customHeight="1">
      <c r="A158" s="36" t="s">
        <v>45</v>
      </c>
      <c r="B158" s="51"/>
      <c r="C158" s="51">
        <v>0</v>
      </c>
      <c r="D158" s="51">
        <v>0</v>
      </c>
      <c r="E158" s="51">
        <v>0</v>
      </c>
      <c r="F158" s="51">
        <f t="shared" si="40"/>
        <v>0</v>
      </c>
      <c r="G158" s="51">
        <v>0</v>
      </c>
      <c r="H158" s="51">
        <f t="shared" si="41"/>
        <v>0</v>
      </c>
      <c r="I158" s="51">
        <v>0</v>
      </c>
      <c r="J158" s="51">
        <f t="shared" si="42"/>
        <v>0</v>
      </c>
      <c r="K158" s="38">
        <v>0</v>
      </c>
      <c r="L158" s="51">
        <f t="shared" si="43"/>
        <v>0</v>
      </c>
      <c r="M158" s="39">
        <v>0</v>
      </c>
      <c r="N158" s="51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24">
        <v>0</v>
      </c>
      <c r="V158" s="39">
        <v>0</v>
      </c>
      <c r="W158" s="18"/>
      <c r="X158" s="15"/>
    </row>
    <row r="159" spans="1:24" ht="9.75" customHeight="1">
      <c r="A159" s="36" t="s">
        <v>51</v>
      </c>
      <c r="B159" s="51"/>
      <c r="C159" s="51">
        <v>0</v>
      </c>
      <c r="D159" s="51">
        <v>0</v>
      </c>
      <c r="E159" s="51">
        <v>0</v>
      </c>
      <c r="F159" s="51">
        <f t="shared" si="40"/>
        <v>0</v>
      </c>
      <c r="G159" s="51">
        <v>4</v>
      </c>
      <c r="H159" s="51">
        <f t="shared" si="41"/>
        <v>2.6666666666666665</v>
      </c>
      <c r="I159" s="51">
        <v>0</v>
      </c>
      <c r="J159" s="51">
        <f t="shared" si="42"/>
        <v>0</v>
      </c>
      <c r="K159" s="38">
        <v>0</v>
      </c>
      <c r="L159" s="51">
        <f t="shared" si="43"/>
        <v>0</v>
      </c>
      <c r="M159" s="39">
        <v>0</v>
      </c>
      <c r="N159" s="51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U159" s="24">
        <v>0</v>
      </c>
      <c r="V159" s="39">
        <v>0</v>
      </c>
      <c r="W159" s="18"/>
      <c r="X159" s="15"/>
    </row>
    <row r="160" spans="1:24" ht="9.75" customHeight="1">
      <c r="A160" s="36" t="s">
        <v>58</v>
      </c>
      <c r="B160" s="51"/>
      <c r="C160" s="51">
        <v>879</v>
      </c>
      <c r="D160" s="51">
        <v>628</v>
      </c>
      <c r="E160" s="51">
        <v>904</v>
      </c>
      <c r="F160" s="51">
        <f t="shared" si="40"/>
        <v>602.6666666666666</v>
      </c>
      <c r="G160" s="51">
        <v>1125</v>
      </c>
      <c r="H160" s="51">
        <f t="shared" si="41"/>
        <v>750</v>
      </c>
      <c r="I160" s="51">
        <v>742</v>
      </c>
      <c r="J160" s="51">
        <f t="shared" si="42"/>
        <v>494.6666666666667</v>
      </c>
      <c r="K160" s="38">
        <v>1047</v>
      </c>
      <c r="L160" s="51">
        <f t="shared" si="43"/>
        <v>698</v>
      </c>
      <c r="M160" s="39">
        <v>819</v>
      </c>
      <c r="N160" s="51">
        <v>751</v>
      </c>
      <c r="O160" s="39">
        <v>1653</v>
      </c>
      <c r="P160" s="39">
        <v>864</v>
      </c>
      <c r="Q160" s="39">
        <v>2530</v>
      </c>
      <c r="R160" s="39">
        <v>4809</v>
      </c>
      <c r="S160" s="39">
        <f>3088+2076</f>
        <v>5164</v>
      </c>
      <c r="T160" s="39">
        <f>3513+2502</f>
        <v>6015</v>
      </c>
      <c r="U160" s="24">
        <v>6394</v>
      </c>
      <c r="V160" s="39">
        <v>7171</v>
      </c>
      <c r="W160" s="18"/>
      <c r="X160" s="15"/>
    </row>
    <row r="161" spans="1:24" ht="9.75" customHeight="1">
      <c r="A161" s="36" t="s">
        <v>56</v>
      </c>
      <c r="B161" s="51"/>
      <c r="C161" s="51">
        <v>0</v>
      </c>
      <c r="D161" s="51">
        <v>0</v>
      </c>
      <c r="E161" s="51">
        <v>0</v>
      </c>
      <c r="F161" s="51">
        <f t="shared" si="40"/>
        <v>0</v>
      </c>
      <c r="G161" s="51">
        <v>0</v>
      </c>
      <c r="H161" s="51">
        <f t="shared" si="41"/>
        <v>0</v>
      </c>
      <c r="I161" s="51">
        <v>0</v>
      </c>
      <c r="J161" s="51">
        <f t="shared" si="42"/>
        <v>0</v>
      </c>
      <c r="K161" s="38">
        <v>0</v>
      </c>
      <c r="L161" s="51">
        <f t="shared" si="43"/>
        <v>0</v>
      </c>
      <c r="M161" s="39">
        <v>0</v>
      </c>
      <c r="N161" s="51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136</v>
      </c>
      <c r="T161" s="39">
        <v>162</v>
      </c>
      <c r="U161" s="24">
        <v>130</v>
      </c>
      <c r="V161" s="39">
        <v>286</v>
      </c>
      <c r="W161" s="18"/>
      <c r="X161" s="15"/>
    </row>
    <row r="162" spans="1:24" ht="9.75" customHeight="1">
      <c r="A162" s="36" t="s">
        <v>167</v>
      </c>
      <c r="B162" s="51"/>
      <c r="C162" s="51"/>
      <c r="D162" s="51"/>
      <c r="E162" s="51"/>
      <c r="F162" s="51"/>
      <c r="G162" s="51"/>
      <c r="H162" s="51"/>
      <c r="I162" s="51"/>
      <c r="J162" s="51"/>
      <c r="K162" s="38"/>
      <c r="L162" s="51"/>
      <c r="M162" s="39"/>
      <c r="N162" s="51"/>
      <c r="O162" s="39"/>
      <c r="P162" s="39">
        <v>0</v>
      </c>
      <c r="Q162" s="39">
        <v>0</v>
      </c>
      <c r="R162" s="39">
        <v>0</v>
      </c>
      <c r="S162" s="39">
        <v>0</v>
      </c>
      <c r="T162" s="39">
        <v>0</v>
      </c>
      <c r="U162" s="24">
        <v>0</v>
      </c>
      <c r="V162" s="39">
        <v>12</v>
      </c>
      <c r="W162" s="18"/>
      <c r="X162" s="15"/>
    </row>
    <row r="163" spans="1:24" ht="9.75" customHeight="1">
      <c r="A163" s="36" t="s">
        <v>62</v>
      </c>
      <c r="B163" s="51"/>
      <c r="C163" s="51">
        <v>0</v>
      </c>
      <c r="D163" s="51">
        <v>0</v>
      </c>
      <c r="E163" s="51">
        <v>0</v>
      </c>
      <c r="F163" s="51">
        <f t="shared" si="40"/>
        <v>0</v>
      </c>
      <c r="G163" s="51">
        <v>0</v>
      </c>
      <c r="H163" s="51">
        <f t="shared" si="41"/>
        <v>0</v>
      </c>
      <c r="I163" s="51">
        <v>0</v>
      </c>
      <c r="J163" s="51">
        <f t="shared" si="42"/>
        <v>0</v>
      </c>
      <c r="K163" s="38">
        <v>0</v>
      </c>
      <c r="L163" s="51">
        <f t="shared" si="43"/>
        <v>0</v>
      </c>
      <c r="M163" s="39">
        <v>72</v>
      </c>
      <c r="N163" s="51">
        <v>48</v>
      </c>
      <c r="O163" s="39">
        <v>0</v>
      </c>
      <c r="P163" s="39">
        <v>24</v>
      </c>
      <c r="Q163" s="39">
        <v>52</v>
      </c>
      <c r="R163" s="39">
        <v>104</v>
      </c>
      <c r="S163" s="39">
        <v>180</v>
      </c>
      <c r="T163" s="39">
        <v>256</v>
      </c>
      <c r="U163" s="24">
        <v>385</v>
      </c>
      <c r="V163" s="39">
        <v>648</v>
      </c>
      <c r="W163" s="18"/>
      <c r="X163" s="15"/>
    </row>
    <row r="164" spans="1:24" ht="9.75" customHeight="1">
      <c r="A164" s="36" t="s">
        <v>63</v>
      </c>
      <c r="B164" s="51"/>
      <c r="C164" s="51">
        <v>0</v>
      </c>
      <c r="D164" s="51">
        <v>1</v>
      </c>
      <c r="E164" s="51">
        <v>0</v>
      </c>
      <c r="F164" s="51">
        <f t="shared" si="40"/>
        <v>0</v>
      </c>
      <c r="G164" s="51">
        <v>35</v>
      </c>
      <c r="H164" s="51">
        <f t="shared" si="41"/>
        <v>23.333333333333332</v>
      </c>
      <c r="I164" s="51">
        <v>0</v>
      </c>
      <c r="J164" s="51">
        <f t="shared" si="42"/>
        <v>0</v>
      </c>
      <c r="K164" s="38">
        <v>0</v>
      </c>
      <c r="L164" s="51">
        <f t="shared" si="43"/>
        <v>0</v>
      </c>
      <c r="M164" s="39">
        <v>0</v>
      </c>
      <c r="N164" s="51">
        <v>0</v>
      </c>
      <c r="O164" s="39">
        <v>3</v>
      </c>
      <c r="P164" s="39">
        <v>239</v>
      </c>
      <c r="Q164" s="39">
        <v>163</v>
      </c>
      <c r="R164" s="39">
        <v>192</v>
      </c>
      <c r="S164" s="39">
        <v>238</v>
      </c>
      <c r="T164" s="39">
        <v>164</v>
      </c>
      <c r="U164" s="24">
        <v>292</v>
      </c>
      <c r="V164" s="39">
        <v>308</v>
      </c>
      <c r="W164" s="18"/>
      <c r="X164" s="15"/>
    </row>
    <row r="165" spans="1:24" ht="9.75" customHeight="1">
      <c r="A165" s="36" t="s">
        <v>66</v>
      </c>
      <c r="B165" s="51"/>
      <c r="C165" s="51">
        <v>325</v>
      </c>
      <c r="D165" s="51">
        <v>0</v>
      </c>
      <c r="E165" s="51">
        <v>0</v>
      </c>
      <c r="F165" s="51">
        <f t="shared" si="40"/>
        <v>0</v>
      </c>
      <c r="G165" s="51">
        <v>408</v>
      </c>
      <c r="H165" s="51">
        <f t="shared" si="41"/>
        <v>272</v>
      </c>
      <c r="I165" s="51">
        <v>80</v>
      </c>
      <c r="J165" s="51">
        <f t="shared" si="42"/>
        <v>53.333333333333336</v>
      </c>
      <c r="K165" s="38">
        <v>312</v>
      </c>
      <c r="L165" s="51">
        <f t="shared" si="43"/>
        <v>208</v>
      </c>
      <c r="M165" s="39">
        <v>348</v>
      </c>
      <c r="N165" s="51">
        <v>260</v>
      </c>
      <c r="O165" s="39">
        <v>453</v>
      </c>
      <c r="P165" s="39">
        <v>384</v>
      </c>
      <c r="Q165" s="39">
        <v>664</v>
      </c>
      <c r="R165" s="39">
        <v>414</v>
      </c>
      <c r="S165" s="39">
        <v>418</v>
      </c>
      <c r="T165" s="39">
        <v>330</v>
      </c>
      <c r="U165" s="24">
        <v>452</v>
      </c>
      <c r="V165" s="39">
        <v>131</v>
      </c>
      <c r="W165" s="18"/>
      <c r="X165" s="15"/>
    </row>
    <row r="166" spans="1:24" ht="9.75" customHeight="1">
      <c r="A166" s="36" t="s">
        <v>68</v>
      </c>
      <c r="B166" s="51"/>
      <c r="C166" s="51">
        <v>0</v>
      </c>
      <c r="D166" s="51">
        <v>0</v>
      </c>
      <c r="E166" s="51">
        <v>0</v>
      </c>
      <c r="F166" s="51">
        <f t="shared" si="40"/>
        <v>0</v>
      </c>
      <c r="G166" s="51">
        <v>0</v>
      </c>
      <c r="H166" s="51">
        <f t="shared" si="41"/>
        <v>0</v>
      </c>
      <c r="I166" s="51">
        <v>0</v>
      </c>
      <c r="J166" s="51">
        <f t="shared" si="42"/>
        <v>0</v>
      </c>
      <c r="K166" s="38">
        <v>0</v>
      </c>
      <c r="L166" s="51">
        <f t="shared" si="43"/>
        <v>0</v>
      </c>
      <c r="M166" s="39">
        <v>0</v>
      </c>
      <c r="N166" s="51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24">
        <v>0</v>
      </c>
      <c r="V166" s="39">
        <v>0</v>
      </c>
      <c r="W166" s="18"/>
      <c r="X166" s="15"/>
    </row>
    <row r="167" spans="1:24" ht="9.75" customHeight="1">
      <c r="A167" s="36" t="s">
        <v>73</v>
      </c>
      <c r="B167" s="51"/>
      <c r="C167" s="51">
        <v>0</v>
      </c>
      <c r="D167" s="51">
        <v>0</v>
      </c>
      <c r="E167" s="51">
        <v>0</v>
      </c>
      <c r="F167" s="51">
        <f t="shared" si="40"/>
        <v>0</v>
      </c>
      <c r="G167" s="51">
        <v>0</v>
      </c>
      <c r="H167" s="51">
        <f t="shared" si="41"/>
        <v>0</v>
      </c>
      <c r="I167" s="51">
        <v>0</v>
      </c>
      <c r="J167" s="51">
        <f t="shared" si="42"/>
        <v>0</v>
      </c>
      <c r="K167" s="38">
        <v>0</v>
      </c>
      <c r="L167" s="51">
        <f t="shared" si="43"/>
        <v>0</v>
      </c>
      <c r="M167" s="39">
        <v>0</v>
      </c>
      <c r="N167" s="51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24">
        <v>0</v>
      </c>
      <c r="V167" s="39">
        <v>0</v>
      </c>
      <c r="W167" s="18"/>
      <c r="X167" s="15"/>
    </row>
    <row r="168" spans="1:24" ht="9.75" customHeight="1">
      <c r="A168" s="36" t="s">
        <v>74</v>
      </c>
      <c r="B168" s="51"/>
      <c r="C168" s="51">
        <v>0</v>
      </c>
      <c r="D168" s="51">
        <v>0</v>
      </c>
      <c r="E168" s="51">
        <v>0</v>
      </c>
      <c r="F168" s="51">
        <f t="shared" si="40"/>
        <v>0</v>
      </c>
      <c r="G168" s="51">
        <v>0</v>
      </c>
      <c r="H168" s="51">
        <f t="shared" si="41"/>
        <v>0</v>
      </c>
      <c r="I168" s="51">
        <v>0</v>
      </c>
      <c r="J168" s="51">
        <f t="shared" si="42"/>
        <v>0</v>
      </c>
      <c r="K168" s="38">
        <v>0</v>
      </c>
      <c r="L168" s="51">
        <f t="shared" si="43"/>
        <v>0</v>
      </c>
      <c r="M168" s="39">
        <v>0</v>
      </c>
      <c r="N168" s="51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24">
        <v>0</v>
      </c>
      <c r="V168" s="39">
        <v>0</v>
      </c>
      <c r="W168" s="18"/>
      <c r="X168" s="15"/>
    </row>
    <row r="169" spans="1:24" ht="9.75" customHeight="1">
      <c r="A169" s="36" t="s">
        <v>79</v>
      </c>
      <c r="B169" s="51"/>
      <c r="C169" s="51">
        <v>0</v>
      </c>
      <c r="D169" s="51">
        <v>0</v>
      </c>
      <c r="E169" s="51">
        <v>0</v>
      </c>
      <c r="F169" s="51">
        <f t="shared" si="40"/>
        <v>0</v>
      </c>
      <c r="G169" s="51">
        <v>0</v>
      </c>
      <c r="H169" s="51">
        <f t="shared" si="41"/>
        <v>0</v>
      </c>
      <c r="I169" s="51">
        <v>0</v>
      </c>
      <c r="J169" s="51">
        <f t="shared" si="42"/>
        <v>0</v>
      </c>
      <c r="K169" s="38">
        <v>0</v>
      </c>
      <c r="L169" s="51">
        <f t="shared" si="43"/>
        <v>0</v>
      </c>
      <c r="M169" s="39">
        <v>0</v>
      </c>
      <c r="N169" s="51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24">
        <v>0</v>
      </c>
      <c r="V169" s="39">
        <v>0</v>
      </c>
      <c r="W169" s="18"/>
      <c r="X169" s="15"/>
    </row>
    <row r="170" spans="1:24" ht="9.75" customHeight="1">
      <c r="A170" s="36" t="s">
        <v>80</v>
      </c>
      <c r="B170" s="51"/>
      <c r="C170" s="51">
        <v>0</v>
      </c>
      <c r="D170" s="51">
        <v>0</v>
      </c>
      <c r="E170" s="51">
        <v>0</v>
      </c>
      <c r="F170" s="51">
        <f t="shared" si="40"/>
        <v>0</v>
      </c>
      <c r="G170" s="51">
        <v>125</v>
      </c>
      <c r="H170" s="51">
        <f t="shared" si="41"/>
        <v>83.33333333333333</v>
      </c>
      <c r="I170" s="51">
        <v>75</v>
      </c>
      <c r="J170" s="51">
        <f t="shared" si="42"/>
        <v>50</v>
      </c>
      <c r="K170" s="38">
        <v>0</v>
      </c>
      <c r="L170" s="51">
        <f t="shared" si="43"/>
        <v>0</v>
      </c>
      <c r="M170" s="39">
        <v>0</v>
      </c>
      <c r="N170" s="51">
        <v>0</v>
      </c>
      <c r="O170" s="39">
        <v>8</v>
      </c>
      <c r="P170" s="39">
        <v>36</v>
      </c>
      <c r="Q170" s="39">
        <v>8</v>
      </c>
      <c r="R170" s="39">
        <v>12</v>
      </c>
      <c r="S170" s="39">
        <v>12</v>
      </c>
      <c r="T170" s="39">
        <v>0</v>
      </c>
      <c r="U170" s="24">
        <v>0</v>
      </c>
      <c r="V170" s="39">
        <v>0</v>
      </c>
      <c r="W170" s="18"/>
      <c r="X170" s="15"/>
    </row>
    <row r="171" spans="1:24" ht="9.75" customHeight="1">
      <c r="A171" s="36" t="s">
        <v>81</v>
      </c>
      <c r="B171" s="51"/>
      <c r="C171" s="51"/>
      <c r="D171" s="51">
        <v>0</v>
      </c>
      <c r="E171" s="51">
        <v>0</v>
      </c>
      <c r="F171" s="51">
        <f t="shared" si="40"/>
        <v>0</v>
      </c>
      <c r="G171" s="51">
        <v>0</v>
      </c>
      <c r="H171" s="51">
        <f t="shared" si="41"/>
        <v>0</v>
      </c>
      <c r="I171" s="51">
        <v>0</v>
      </c>
      <c r="J171" s="51">
        <f t="shared" si="42"/>
        <v>0</v>
      </c>
      <c r="K171" s="38">
        <v>0</v>
      </c>
      <c r="L171" s="51">
        <f t="shared" si="43"/>
        <v>0</v>
      </c>
      <c r="M171" s="39">
        <v>0</v>
      </c>
      <c r="N171" s="51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24">
        <v>0</v>
      </c>
      <c r="V171" s="39">
        <v>0</v>
      </c>
      <c r="W171" s="18"/>
      <c r="X171" s="15"/>
    </row>
    <row r="172" spans="1:24" ht="9.75" customHeight="1">
      <c r="A172" s="36" t="s">
        <v>101</v>
      </c>
      <c r="B172" s="51"/>
      <c r="C172" s="51">
        <v>64</v>
      </c>
      <c r="D172" s="51">
        <v>70</v>
      </c>
      <c r="E172" s="51">
        <v>62</v>
      </c>
      <c r="F172" s="51">
        <f t="shared" si="40"/>
        <v>41.333333333333336</v>
      </c>
      <c r="G172" s="51">
        <v>37</v>
      </c>
      <c r="H172" s="51">
        <f t="shared" si="41"/>
        <v>24.666666666666668</v>
      </c>
      <c r="I172" s="51">
        <v>88</v>
      </c>
      <c r="J172" s="51">
        <f t="shared" si="42"/>
        <v>58.666666666666664</v>
      </c>
      <c r="K172" s="38">
        <v>538</v>
      </c>
      <c r="L172" s="51">
        <f t="shared" si="43"/>
        <v>358.6666666666667</v>
      </c>
      <c r="M172" s="39">
        <v>262</v>
      </c>
      <c r="N172" s="51">
        <v>259</v>
      </c>
      <c r="O172" s="39">
        <v>216</v>
      </c>
      <c r="P172" s="39">
        <v>279</v>
      </c>
      <c r="Q172" s="39">
        <v>255</v>
      </c>
      <c r="R172" s="39">
        <v>354</v>
      </c>
      <c r="S172" s="39">
        <v>339</v>
      </c>
      <c r="T172" s="39">
        <v>423</v>
      </c>
      <c r="U172" s="24">
        <v>543</v>
      </c>
      <c r="V172" s="39">
        <v>503</v>
      </c>
      <c r="W172" s="18"/>
      <c r="X172" s="15"/>
    </row>
    <row r="173" spans="1:24" ht="9.75" customHeight="1">
      <c r="A173" s="36" t="s">
        <v>124</v>
      </c>
      <c r="B173" s="51"/>
      <c r="C173" s="51">
        <v>0</v>
      </c>
      <c r="D173" s="51">
        <v>0</v>
      </c>
      <c r="E173" s="51">
        <v>0</v>
      </c>
      <c r="F173" s="51">
        <f t="shared" si="40"/>
        <v>0</v>
      </c>
      <c r="G173" s="51">
        <v>0</v>
      </c>
      <c r="H173" s="51">
        <f t="shared" si="41"/>
        <v>0</v>
      </c>
      <c r="I173" s="51">
        <v>0</v>
      </c>
      <c r="J173" s="51">
        <f t="shared" si="42"/>
        <v>0</v>
      </c>
      <c r="K173" s="38">
        <v>0</v>
      </c>
      <c r="L173" s="51">
        <f t="shared" si="43"/>
        <v>0</v>
      </c>
      <c r="M173" s="39">
        <v>0</v>
      </c>
      <c r="N173" s="51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24">
        <v>0</v>
      </c>
      <c r="V173" s="39">
        <v>0</v>
      </c>
      <c r="W173" s="18"/>
      <c r="X173" s="15"/>
    </row>
    <row r="174" spans="1:24" ht="9.75" customHeight="1">
      <c r="A174" s="36" t="s">
        <v>134</v>
      </c>
      <c r="B174" s="51"/>
      <c r="C174" s="51">
        <v>0</v>
      </c>
      <c r="D174" s="51">
        <v>0</v>
      </c>
      <c r="E174" s="51">
        <v>0</v>
      </c>
      <c r="F174" s="51">
        <f t="shared" si="40"/>
        <v>0</v>
      </c>
      <c r="G174" s="51">
        <v>0</v>
      </c>
      <c r="H174" s="51">
        <f t="shared" si="41"/>
        <v>0</v>
      </c>
      <c r="I174" s="51">
        <v>52</v>
      </c>
      <c r="J174" s="51">
        <f t="shared" si="42"/>
        <v>34.666666666666664</v>
      </c>
      <c r="K174" s="38">
        <v>24</v>
      </c>
      <c r="L174" s="51">
        <f t="shared" si="43"/>
        <v>16</v>
      </c>
      <c r="M174" s="39">
        <v>31</v>
      </c>
      <c r="N174" s="51">
        <v>22</v>
      </c>
      <c r="O174" s="39">
        <v>0</v>
      </c>
      <c r="P174" s="39">
        <v>0</v>
      </c>
      <c r="Q174" s="39">
        <v>0</v>
      </c>
      <c r="R174" s="39">
        <v>16</v>
      </c>
      <c r="S174" s="39">
        <v>0</v>
      </c>
      <c r="T174" s="39">
        <v>0</v>
      </c>
      <c r="U174" s="24">
        <v>0</v>
      </c>
      <c r="V174" s="39">
        <v>0</v>
      </c>
      <c r="W174" s="18"/>
      <c r="X174" s="15"/>
    </row>
    <row r="175" spans="1:24" ht="9.75" customHeight="1">
      <c r="A175" s="36" t="s">
        <v>138</v>
      </c>
      <c r="B175" s="51"/>
      <c r="C175" s="51">
        <v>3</v>
      </c>
      <c r="D175" s="51">
        <v>0</v>
      </c>
      <c r="E175" s="51">
        <v>5</v>
      </c>
      <c r="F175" s="51">
        <f t="shared" si="40"/>
        <v>3.3333333333333335</v>
      </c>
      <c r="G175" s="51">
        <v>672</v>
      </c>
      <c r="H175" s="51">
        <f t="shared" si="41"/>
        <v>448</v>
      </c>
      <c r="I175" s="51">
        <v>467</v>
      </c>
      <c r="J175" s="51">
        <f t="shared" si="42"/>
        <v>311.3333333333333</v>
      </c>
      <c r="K175" s="38">
        <v>330</v>
      </c>
      <c r="L175" s="51">
        <f t="shared" si="43"/>
        <v>220</v>
      </c>
      <c r="M175" s="39">
        <v>132</v>
      </c>
      <c r="N175" s="51">
        <v>132</v>
      </c>
      <c r="O175" s="39">
        <v>115</v>
      </c>
      <c r="P175" s="39">
        <v>478</v>
      </c>
      <c r="Q175" s="39">
        <v>536</v>
      </c>
      <c r="R175" s="39">
        <v>640</v>
      </c>
      <c r="S175" s="39">
        <v>642</v>
      </c>
      <c r="T175" s="39">
        <v>552</v>
      </c>
      <c r="U175" s="24">
        <v>400</v>
      </c>
      <c r="V175" s="39">
        <v>894</v>
      </c>
      <c r="W175" s="18"/>
      <c r="X175" s="15"/>
    </row>
    <row r="176" spans="1:24" ht="9.75" customHeight="1">
      <c r="A176" s="36" t="s">
        <v>141</v>
      </c>
      <c r="B176" s="51"/>
      <c r="C176" s="51">
        <v>0</v>
      </c>
      <c r="D176" s="51">
        <v>0</v>
      </c>
      <c r="E176" s="51">
        <v>0</v>
      </c>
      <c r="F176" s="51">
        <f t="shared" si="40"/>
        <v>0</v>
      </c>
      <c r="G176" s="51">
        <v>0</v>
      </c>
      <c r="H176" s="51">
        <f t="shared" si="41"/>
        <v>0</v>
      </c>
      <c r="I176" s="51">
        <v>0</v>
      </c>
      <c r="J176" s="51">
        <f t="shared" si="42"/>
        <v>0</v>
      </c>
      <c r="K176" s="38">
        <v>0</v>
      </c>
      <c r="L176" s="51">
        <f t="shared" si="43"/>
        <v>0</v>
      </c>
      <c r="M176" s="39">
        <v>0</v>
      </c>
      <c r="N176" s="51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24">
        <v>0</v>
      </c>
      <c r="V176" s="39">
        <v>0</v>
      </c>
      <c r="W176" s="18"/>
      <c r="X176" s="15"/>
    </row>
    <row r="177" spans="1:24" ht="9.75" customHeight="1">
      <c r="A177" s="36" t="s">
        <v>156</v>
      </c>
      <c r="B177" s="51"/>
      <c r="C177" s="51">
        <v>0</v>
      </c>
      <c r="D177" s="51">
        <v>0</v>
      </c>
      <c r="E177" s="51">
        <v>0</v>
      </c>
      <c r="F177" s="51">
        <f t="shared" si="40"/>
        <v>0</v>
      </c>
      <c r="G177" s="51">
        <v>0</v>
      </c>
      <c r="H177" s="51">
        <f t="shared" si="41"/>
        <v>0</v>
      </c>
      <c r="I177" s="51">
        <v>0</v>
      </c>
      <c r="J177" s="51">
        <f t="shared" si="42"/>
        <v>0</v>
      </c>
      <c r="K177" s="38">
        <v>0</v>
      </c>
      <c r="L177" s="51">
        <f t="shared" si="43"/>
        <v>0</v>
      </c>
      <c r="M177" s="39">
        <v>0</v>
      </c>
      <c r="N177" s="51">
        <v>0</v>
      </c>
      <c r="O177" s="39">
        <v>0</v>
      </c>
      <c r="P177" s="39">
        <v>3</v>
      </c>
      <c r="Q177" s="39">
        <v>3</v>
      </c>
      <c r="R177" s="39">
        <v>0</v>
      </c>
      <c r="S177" s="39">
        <v>3</v>
      </c>
      <c r="T177" s="39">
        <v>0</v>
      </c>
      <c r="U177" s="24">
        <v>3</v>
      </c>
      <c r="V177" s="39">
        <v>0</v>
      </c>
      <c r="W177" s="18"/>
      <c r="X177" s="15"/>
    </row>
    <row r="178" spans="1:24" ht="9.75" customHeight="1">
      <c r="A178" s="36" t="s">
        <v>159</v>
      </c>
      <c r="B178" s="51"/>
      <c r="C178" s="51">
        <v>3</v>
      </c>
      <c r="D178" s="51">
        <v>6</v>
      </c>
      <c r="E178" s="51">
        <v>0</v>
      </c>
      <c r="F178" s="51">
        <f t="shared" si="40"/>
        <v>0</v>
      </c>
      <c r="G178" s="51">
        <v>4</v>
      </c>
      <c r="H178" s="51">
        <f t="shared" si="41"/>
        <v>2.6666666666666665</v>
      </c>
      <c r="I178" s="51">
        <v>0</v>
      </c>
      <c r="J178" s="51">
        <f t="shared" si="42"/>
        <v>0</v>
      </c>
      <c r="K178" s="38">
        <v>6</v>
      </c>
      <c r="L178" s="51">
        <f t="shared" si="43"/>
        <v>4</v>
      </c>
      <c r="M178" s="39">
        <v>0</v>
      </c>
      <c r="N178" s="51">
        <v>0</v>
      </c>
      <c r="O178" s="39">
        <v>15</v>
      </c>
      <c r="P178" s="39">
        <v>39</v>
      </c>
      <c r="Q178" s="39">
        <v>21</v>
      </c>
      <c r="R178" s="39">
        <v>33</v>
      </c>
      <c r="S178" s="39">
        <v>33</v>
      </c>
      <c r="T178" s="39">
        <v>92</v>
      </c>
      <c r="U178" s="24">
        <v>57</v>
      </c>
      <c r="V178" s="39">
        <v>15</v>
      </c>
      <c r="W178" s="18"/>
      <c r="X178" s="15"/>
    </row>
    <row r="179" spans="1:24" ht="9.75" customHeight="1">
      <c r="A179" s="36" t="s">
        <v>24</v>
      </c>
      <c r="B179" s="51"/>
      <c r="C179" s="51">
        <f>SUM(C154:C178)</f>
        <v>1454</v>
      </c>
      <c r="D179" s="51">
        <f>SUM(D154:D178)</f>
        <v>789</v>
      </c>
      <c r="E179" s="51">
        <f>SUM(E154:E178)</f>
        <v>1091</v>
      </c>
      <c r="F179" s="51">
        <f t="shared" si="40"/>
        <v>727.3333333333334</v>
      </c>
      <c r="G179" s="51">
        <f>SUM(G154:G178)</f>
        <v>2694</v>
      </c>
      <c r="H179" s="51">
        <f t="shared" si="41"/>
        <v>1796</v>
      </c>
      <c r="I179" s="51">
        <f>SUM(I154:I178)</f>
        <v>1741</v>
      </c>
      <c r="J179" s="51">
        <f t="shared" si="42"/>
        <v>1160.6666666666667</v>
      </c>
      <c r="K179" s="51">
        <f>SUM(K154:K178)</f>
        <v>2953</v>
      </c>
      <c r="L179" s="51">
        <f t="shared" si="43"/>
        <v>1968.6666666666667</v>
      </c>
      <c r="M179" s="39">
        <f>SUM(M153:M178)</f>
        <v>1832</v>
      </c>
      <c r="N179" s="51">
        <v>1635</v>
      </c>
      <c r="O179" s="39">
        <f aca="true" t="shared" si="44" ref="O179:W179">SUM(O153:O178)</f>
        <v>2643</v>
      </c>
      <c r="P179" s="39">
        <f t="shared" si="44"/>
        <v>2670</v>
      </c>
      <c r="Q179" s="39">
        <f t="shared" si="44"/>
        <v>5108</v>
      </c>
      <c r="R179" s="39">
        <f t="shared" si="44"/>
        <v>7747</v>
      </c>
      <c r="S179" s="39">
        <f t="shared" si="44"/>
        <v>8647</v>
      </c>
      <c r="T179" s="39">
        <f t="shared" si="44"/>
        <v>9927</v>
      </c>
      <c r="U179" s="39">
        <f t="shared" si="44"/>
        <v>10576</v>
      </c>
      <c r="V179" s="39">
        <f t="shared" si="44"/>
        <v>12632</v>
      </c>
      <c r="W179" s="39">
        <f t="shared" si="44"/>
        <v>0</v>
      </c>
      <c r="X179" s="15"/>
    </row>
    <row r="180" spans="1:24" ht="9.75" customHeight="1">
      <c r="A180" s="36"/>
      <c r="B180" s="51"/>
      <c r="C180" s="51"/>
      <c r="D180" s="51" t="s">
        <v>0</v>
      </c>
      <c r="E180" s="51"/>
      <c r="F180" s="51"/>
      <c r="G180" s="51"/>
      <c r="H180" s="51"/>
      <c r="I180" s="51"/>
      <c r="J180" s="51"/>
      <c r="K180" s="38"/>
      <c r="L180" s="51"/>
      <c r="M180" s="39"/>
      <c r="N180" s="51"/>
      <c r="O180" s="39"/>
      <c r="P180" s="39"/>
      <c r="Q180" s="39"/>
      <c r="R180" s="39"/>
      <c r="S180" s="39"/>
      <c r="T180" s="39"/>
      <c r="U180" s="24"/>
      <c r="V180" s="39"/>
      <c r="W180" s="18"/>
      <c r="X180" s="15"/>
    </row>
    <row r="181" spans="1:24" ht="9.75" customHeight="1">
      <c r="A181" s="36" t="s">
        <v>19</v>
      </c>
      <c r="B181" s="51"/>
      <c r="C181" s="51">
        <v>96</v>
      </c>
      <c r="D181" s="51">
        <v>66</v>
      </c>
      <c r="E181" s="51">
        <v>156</v>
      </c>
      <c r="F181" s="51">
        <f aca="true" t="shared" si="45" ref="F181:F188">E181*2/3</f>
        <v>104</v>
      </c>
      <c r="G181" s="51">
        <v>219</v>
      </c>
      <c r="H181" s="51">
        <f aca="true" t="shared" si="46" ref="H181:H188">G181*2/3</f>
        <v>146</v>
      </c>
      <c r="I181" s="51">
        <v>234</v>
      </c>
      <c r="J181" s="51">
        <f aca="true" t="shared" si="47" ref="J181:J188">I181*2/3</f>
        <v>156</v>
      </c>
      <c r="K181" s="38">
        <v>252</v>
      </c>
      <c r="L181" s="51">
        <f aca="true" t="shared" si="48" ref="L181:L188">K181*2/3</f>
        <v>168</v>
      </c>
      <c r="M181" s="39">
        <v>147</v>
      </c>
      <c r="N181" s="51">
        <v>114</v>
      </c>
      <c r="O181" s="39">
        <v>72</v>
      </c>
      <c r="P181" s="39">
        <v>129</v>
      </c>
      <c r="Q181" s="39">
        <v>111</v>
      </c>
      <c r="R181" s="39">
        <v>99</v>
      </c>
      <c r="S181" s="39">
        <v>153</v>
      </c>
      <c r="T181" s="39">
        <v>111</v>
      </c>
      <c r="U181" s="24">
        <v>93</v>
      </c>
      <c r="V181" s="39">
        <v>36</v>
      </c>
      <c r="W181" s="18"/>
      <c r="X181" s="15"/>
    </row>
    <row r="182" spans="1:24" ht="9.75" customHeight="1">
      <c r="A182" s="36" t="s">
        <v>30</v>
      </c>
      <c r="B182" s="51"/>
      <c r="C182" s="51">
        <v>8</v>
      </c>
      <c r="D182" s="51">
        <v>12</v>
      </c>
      <c r="E182" s="51">
        <v>36</v>
      </c>
      <c r="F182" s="51">
        <f t="shared" si="45"/>
        <v>24</v>
      </c>
      <c r="G182" s="51">
        <v>232</v>
      </c>
      <c r="H182" s="51">
        <f t="shared" si="46"/>
        <v>154.66666666666666</v>
      </c>
      <c r="I182" s="51">
        <v>71</v>
      </c>
      <c r="J182" s="51">
        <f t="shared" si="47"/>
        <v>47.333333333333336</v>
      </c>
      <c r="K182" s="38">
        <v>20</v>
      </c>
      <c r="L182" s="51">
        <f t="shared" si="48"/>
        <v>13.333333333333334</v>
      </c>
      <c r="M182" s="39">
        <v>24</v>
      </c>
      <c r="N182" s="51">
        <v>20</v>
      </c>
      <c r="O182" s="39">
        <v>21</v>
      </c>
      <c r="P182" s="39">
        <v>42</v>
      </c>
      <c r="Q182" s="39">
        <v>24</v>
      </c>
      <c r="R182" s="39">
        <v>61</v>
      </c>
      <c r="S182" s="39">
        <v>34</v>
      </c>
      <c r="T182" s="39">
        <v>56</v>
      </c>
      <c r="U182" s="24">
        <v>18</v>
      </c>
      <c r="V182" s="39">
        <v>28</v>
      </c>
      <c r="W182" s="18"/>
      <c r="X182" s="15"/>
    </row>
    <row r="183" spans="1:24" ht="9.75" customHeight="1">
      <c r="A183" s="36" t="s">
        <v>54</v>
      </c>
      <c r="B183" s="51"/>
      <c r="C183" s="51">
        <v>0</v>
      </c>
      <c r="D183" s="51">
        <v>0</v>
      </c>
      <c r="E183" s="51">
        <v>0</v>
      </c>
      <c r="F183" s="51">
        <f t="shared" si="45"/>
        <v>0</v>
      </c>
      <c r="G183" s="51">
        <v>36</v>
      </c>
      <c r="H183" s="51">
        <f t="shared" si="46"/>
        <v>24</v>
      </c>
      <c r="I183" s="51">
        <v>0</v>
      </c>
      <c r="J183" s="51">
        <f t="shared" si="47"/>
        <v>0</v>
      </c>
      <c r="K183" s="38">
        <v>0</v>
      </c>
      <c r="L183" s="51">
        <f t="shared" si="48"/>
        <v>0</v>
      </c>
      <c r="M183" s="39">
        <v>0</v>
      </c>
      <c r="N183" s="51">
        <v>0</v>
      </c>
      <c r="O183" s="39">
        <v>10</v>
      </c>
      <c r="P183" s="39">
        <v>0</v>
      </c>
      <c r="Q183" s="39">
        <v>12</v>
      </c>
      <c r="R183" s="39">
        <v>21</v>
      </c>
      <c r="S183" s="39">
        <v>24</v>
      </c>
      <c r="T183" s="39">
        <v>48</v>
      </c>
      <c r="U183" s="24">
        <v>144</v>
      </c>
      <c r="V183" s="39">
        <v>0</v>
      </c>
      <c r="W183" s="18"/>
      <c r="X183" s="15"/>
    </row>
    <row r="184" spans="1:24" ht="9.75" customHeight="1">
      <c r="A184" s="36" t="s">
        <v>61</v>
      </c>
      <c r="B184" s="51"/>
      <c r="C184" s="51">
        <v>48</v>
      </c>
      <c r="D184" s="51">
        <v>44</v>
      </c>
      <c r="E184" s="51">
        <v>88</v>
      </c>
      <c r="F184" s="51">
        <f t="shared" si="45"/>
        <v>58.666666666666664</v>
      </c>
      <c r="G184" s="51">
        <v>160</v>
      </c>
      <c r="H184" s="51">
        <f t="shared" si="46"/>
        <v>106.66666666666667</v>
      </c>
      <c r="I184" s="51">
        <v>32</v>
      </c>
      <c r="J184" s="51">
        <f t="shared" si="47"/>
        <v>21.333333333333332</v>
      </c>
      <c r="K184" s="38">
        <v>56</v>
      </c>
      <c r="L184" s="51">
        <f t="shared" si="48"/>
        <v>37.333333333333336</v>
      </c>
      <c r="M184" s="39">
        <v>39</v>
      </c>
      <c r="N184" s="51">
        <v>27</v>
      </c>
      <c r="O184" s="39">
        <v>45</v>
      </c>
      <c r="P184" s="39">
        <v>48</v>
      </c>
      <c r="Q184" s="39">
        <v>15</v>
      </c>
      <c r="R184" s="39">
        <v>135</v>
      </c>
      <c r="S184" s="39">
        <v>96</v>
      </c>
      <c r="T184" s="39">
        <v>15</v>
      </c>
      <c r="U184" s="24">
        <v>165</v>
      </c>
      <c r="V184" s="39">
        <v>195</v>
      </c>
      <c r="W184" s="18"/>
      <c r="X184" s="15"/>
    </row>
    <row r="185" spans="1:24" ht="9.75" customHeight="1">
      <c r="A185" s="36" t="s">
        <v>77</v>
      </c>
      <c r="B185" s="51"/>
      <c r="C185" s="51">
        <v>53</v>
      </c>
      <c r="D185" s="51">
        <v>0</v>
      </c>
      <c r="E185" s="51">
        <v>0</v>
      </c>
      <c r="F185" s="51">
        <f t="shared" si="45"/>
        <v>0</v>
      </c>
      <c r="G185" s="51">
        <v>0</v>
      </c>
      <c r="H185" s="51">
        <f t="shared" si="46"/>
        <v>0</v>
      </c>
      <c r="I185" s="51">
        <v>72</v>
      </c>
      <c r="J185" s="51">
        <f t="shared" si="47"/>
        <v>48</v>
      </c>
      <c r="K185" s="38">
        <v>132</v>
      </c>
      <c r="L185" s="51">
        <f t="shared" si="48"/>
        <v>88</v>
      </c>
      <c r="M185" s="39">
        <v>279</v>
      </c>
      <c r="N185" s="51">
        <v>245</v>
      </c>
      <c r="O185" s="39">
        <v>161</v>
      </c>
      <c r="P185" s="39">
        <v>144</v>
      </c>
      <c r="Q185" s="39">
        <v>124</v>
      </c>
      <c r="R185" s="39">
        <v>231</v>
      </c>
      <c r="S185" s="39">
        <v>368</v>
      </c>
      <c r="T185" s="39">
        <v>91</v>
      </c>
      <c r="U185" s="24">
        <v>21</v>
      </c>
      <c r="V185" s="39">
        <v>13</v>
      </c>
      <c r="W185" s="18"/>
      <c r="X185" s="15"/>
    </row>
    <row r="186" spans="1:24" ht="9.75" customHeight="1">
      <c r="A186" s="36" t="s">
        <v>83</v>
      </c>
      <c r="B186" s="51"/>
      <c r="C186" s="51">
        <v>8</v>
      </c>
      <c r="D186" s="51">
        <v>0</v>
      </c>
      <c r="E186" s="51">
        <v>0</v>
      </c>
      <c r="F186" s="51">
        <f t="shared" si="45"/>
        <v>0</v>
      </c>
      <c r="G186" s="51">
        <v>0</v>
      </c>
      <c r="H186" s="51">
        <f t="shared" si="46"/>
        <v>0</v>
      </c>
      <c r="I186" s="51">
        <v>0</v>
      </c>
      <c r="J186" s="51">
        <f t="shared" si="47"/>
        <v>0</v>
      </c>
      <c r="K186" s="38">
        <v>0</v>
      </c>
      <c r="L186" s="51">
        <f t="shared" si="48"/>
        <v>0</v>
      </c>
      <c r="M186" s="39">
        <v>0</v>
      </c>
      <c r="N186" s="51">
        <v>0</v>
      </c>
      <c r="O186" s="39">
        <v>0</v>
      </c>
      <c r="P186" s="39">
        <v>0</v>
      </c>
      <c r="Q186" s="39">
        <v>0</v>
      </c>
      <c r="R186" s="39">
        <v>3</v>
      </c>
      <c r="S186" s="39">
        <v>120</v>
      </c>
      <c r="T186" s="39">
        <v>3</v>
      </c>
      <c r="U186" s="24">
        <v>0</v>
      </c>
      <c r="V186" s="39">
        <v>0</v>
      </c>
      <c r="W186" s="18"/>
      <c r="X186" s="15"/>
    </row>
    <row r="187" spans="1:24" ht="9.75" customHeight="1">
      <c r="A187" s="36" t="s">
        <v>84</v>
      </c>
      <c r="B187" s="51"/>
      <c r="C187" s="51">
        <v>92</v>
      </c>
      <c r="D187" s="51">
        <v>152</v>
      </c>
      <c r="E187" s="51">
        <v>140</v>
      </c>
      <c r="F187" s="51">
        <f t="shared" si="45"/>
        <v>93.33333333333333</v>
      </c>
      <c r="G187" s="51">
        <v>120</v>
      </c>
      <c r="H187" s="51">
        <f t="shared" si="46"/>
        <v>80</v>
      </c>
      <c r="I187" s="51">
        <v>124</v>
      </c>
      <c r="J187" s="51">
        <f t="shared" si="47"/>
        <v>82.66666666666667</v>
      </c>
      <c r="K187" s="38">
        <v>92</v>
      </c>
      <c r="L187" s="51">
        <f t="shared" si="48"/>
        <v>61.333333333333336</v>
      </c>
      <c r="M187" s="39">
        <v>28</v>
      </c>
      <c r="N187" s="51">
        <v>27</v>
      </c>
      <c r="O187" s="39">
        <v>21</v>
      </c>
      <c r="P187" s="39">
        <v>63</v>
      </c>
      <c r="Q187" s="39">
        <v>15</v>
      </c>
      <c r="R187" s="39">
        <v>45</v>
      </c>
      <c r="S187" s="39">
        <v>3</v>
      </c>
      <c r="T187" s="39">
        <v>240</v>
      </c>
      <c r="U187" s="24">
        <v>478</v>
      </c>
      <c r="V187" s="39">
        <v>720</v>
      </c>
      <c r="W187" s="18"/>
      <c r="X187" s="15"/>
    </row>
    <row r="188" spans="1:24" ht="9.75" customHeight="1">
      <c r="A188" s="36" t="s">
        <v>86</v>
      </c>
      <c r="B188" s="51"/>
      <c r="C188" s="51">
        <v>0</v>
      </c>
      <c r="D188" s="51">
        <v>0</v>
      </c>
      <c r="E188" s="51">
        <v>0</v>
      </c>
      <c r="F188" s="51">
        <f t="shared" si="45"/>
        <v>0</v>
      </c>
      <c r="G188" s="51">
        <v>0</v>
      </c>
      <c r="H188" s="51">
        <f t="shared" si="46"/>
        <v>0</v>
      </c>
      <c r="I188" s="51">
        <v>0</v>
      </c>
      <c r="J188" s="51">
        <f t="shared" si="47"/>
        <v>0</v>
      </c>
      <c r="K188" s="38">
        <v>4</v>
      </c>
      <c r="L188" s="51">
        <f t="shared" si="48"/>
        <v>2.6666666666666665</v>
      </c>
      <c r="M188" s="39">
        <v>0</v>
      </c>
      <c r="N188" s="51">
        <v>0</v>
      </c>
      <c r="O188" s="39">
        <v>0</v>
      </c>
      <c r="P188" s="39">
        <v>3</v>
      </c>
      <c r="Q188" s="39">
        <v>0</v>
      </c>
      <c r="R188" s="39">
        <v>12</v>
      </c>
      <c r="S188" s="39">
        <v>360</v>
      </c>
      <c r="T188" s="39">
        <v>192</v>
      </c>
      <c r="U188" s="24">
        <v>6</v>
      </c>
      <c r="V188" s="39">
        <v>0</v>
      </c>
      <c r="W188" s="18"/>
      <c r="X188" s="15"/>
    </row>
    <row r="189" spans="1:24" ht="9.75" customHeight="1">
      <c r="A189" s="36" t="s">
        <v>87</v>
      </c>
      <c r="B189" s="51"/>
      <c r="C189" s="51"/>
      <c r="D189" s="51"/>
      <c r="E189" s="51"/>
      <c r="F189" s="51"/>
      <c r="G189" s="51"/>
      <c r="H189" s="51">
        <v>0</v>
      </c>
      <c r="I189" s="51"/>
      <c r="J189" s="51">
        <v>0</v>
      </c>
      <c r="K189" s="38"/>
      <c r="L189" s="51">
        <v>0</v>
      </c>
      <c r="M189" s="39"/>
      <c r="N189" s="51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24">
        <v>0</v>
      </c>
      <c r="V189" s="39">
        <v>48</v>
      </c>
      <c r="W189" s="18"/>
      <c r="X189" s="15"/>
    </row>
    <row r="190" spans="1:24" ht="9.75" customHeight="1">
      <c r="A190" s="54" t="s">
        <v>90</v>
      </c>
      <c r="B190" s="51"/>
      <c r="C190" s="51">
        <v>0</v>
      </c>
      <c r="D190" s="51">
        <v>0</v>
      </c>
      <c r="E190" s="51">
        <v>0</v>
      </c>
      <c r="F190" s="51">
        <f>E190*2/3</f>
        <v>0</v>
      </c>
      <c r="G190" s="51">
        <v>0</v>
      </c>
      <c r="H190" s="51">
        <f>G190*2/3</f>
        <v>0</v>
      </c>
      <c r="I190" s="51">
        <v>0</v>
      </c>
      <c r="J190" s="51">
        <f>I190*2/3</f>
        <v>0</v>
      </c>
      <c r="K190" s="38">
        <v>0</v>
      </c>
      <c r="L190" s="51">
        <f>K190*2/3</f>
        <v>0</v>
      </c>
      <c r="M190" s="39">
        <v>0</v>
      </c>
      <c r="N190" s="51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24">
        <v>0</v>
      </c>
      <c r="V190" s="39">
        <v>0</v>
      </c>
      <c r="W190" s="18"/>
      <c r="X190" s="15"/>
    </row>
    <row r="191" spans="1:24" ht="9.75" customHeight="1">
      <c r="A191" s="54" t="s">
        <v>128</v>
      </c>
      <c r="B191" s="51"/>
      <c r="C191" s="51">
        <v>0</v>
      </c>
      <c r="D191" s="51">
        <v>0</v>
      </c>
      <c r="E191" s="51">
        <v>0</v>
      </c>
      <c r="F191" s="51">
        <f>E191*2/3</f>
        <v>0</v>
      </c>
      <c r="G191" s="51">
        <v>0</v>
      </c>
      <c r="H191" s="51">
        <f>G191*2/3</f>
        <v>0</v>
      </c>
      <c r="I191" s="51">
        <v>0</v>
      </c>
      <c r="J191" s="51">
        <f>I191*2/3</f>
        <v>0</v>
      </c>
      <c r="K191" s="38">
        <v>0</v>
      </c>
      <c r="L191" s="51">
        <f>K191*2/3</f>
        <v>0</v>
      </c>
      <c r="M191" s="39">
        <v>0</v>
      </c>
      <c r="N191" s="51">
        <v>0</v>
      </c>
      <c r="O191" s="39">
        <v>3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24">
        <v>0</v>
      </c>
      <c r="V191" s="39">
        <v>0</v>
      </c>
      <c r="W191" s="18"/>
      <c r="X191" s="20"/>
    </row>
    <row r="192" spans="1:24" ht="9.75" customHeight="1">
      <c r="A192" s="54" t="s">
        <v>38</v>
      </c>
      <c r="B192" s="51"/>
      <c r="C192" s="51">
        <f>SUM(C181:C191)</f>
        <v>305</v>
      </c>
      <c r="D192" s="51">
        <f>SUM(D181:D191)</f>
        <v>274</v>
      </c>
      <c r="E192" s="51">
        <f>SUM(E181:E191)</f>
        <v>420</v>
      </c>
      <c r="F192" s="51">
        <f>E192*2/3</f>
        <v>280</v>
      </c>
      <c r="G192" s="51">
        <f>SUM(G181:G191)</f>
        <v>767</v>
      </c>
      <c r="H192" s="51">
        <f>G192*2/3</f>
        <v>511.3333333333333</v>
      </c>
      <c r="I192" s="51">
        <f>SUM(I181:I191)</f>
        <v>533</v>
      </c>
      <c r="J192" s="51">
        <f>I192*2/3</f>
        <v>355.3333333333333</v>
      </c>
      <c r="K192" s="51">
        <f>SUM(K181:K191)</f>
        <v>556</v>
      </c>
      <c r="L192" s="51">
        <f>K192*2/3</f>
        <v>370.6666666666667</v>
      </c>
      <c r="M192" s="51">
        <f>SUM(M181:M191)</f>
        <v>517</v>
      </c>
      <c r="N192" s="51">
        <v>432</v>
      </c>
      <c r="O192" s="51">
        <f aca="true" t="shared" si="49" ref="O192:W192">SUM(O181:O191)</f>
        <v>333</v>
      </c>
      <c r="P192" s="51">
        <f t="shared" si="49"/>
        <v>429</v>
      </c>
      <c r="Q192" s="51">
        <f t="shared" si="49"/>
        <v>301</v>
      </c>
      <c r="R192" s="51">
        <f t="shared" si="49"/>
        <v>607</v>
      </c>
      <c r="S192" s="51">
        <f t="shared" si="49"/>
        <v>1158</v>
      </c>
      <c r="T192" s="51">
        <f t="shared" si="49"/>
        <v>756</v>
      </c>
      <c r="U192" s="51">
        <f t="shared" si="49"/>
        <v>925</v>
      </c>
      <c r="V192" s="51">
        <f t="shared" si="49"/>
        <v>1040</v>
      </c>
      <c r="W192" s="51">
        <f t="shared" si="49"/>
        <v>0</v>
      </c>
      <c r="X192" s="20"/>
    </row>
    <row r="193" spans="1:24" ht="9.75" customHeight="1">
      <c r="A193" s="36"/>
      <c r="B193" s="51"/>
      <c r="C193" s="51"/>
      <c r="D193" s="51" t="s">
        <v>0</v>
      </c>
      <c r="E193" s="51"/>
      <c r="F193" s="51"/>
      <c r="G193" s="51"/>
      <c r="H193" s="51"/>
      <c r="I193" s="51"/>
      <c r="J193" s="51"/>
      <c r="K193" s="38"/>
      <c r="L193" s="51"/>
      <c r="M193" s="39"/>
      <c r="N193" s="51"/>
      <c r="O193" s="39"/>
      <c r="P193" s="39"/>
      <c r="Q193" s="39"/>
      <c r="R193" s="39"/>
      <c r="S193" s="39"/>
      <c r="T193" s="39"/>
      <c r="U193" s="24"/>
      <c r="V193" s="39"/>
      <c r="W193" s="25"/>
      <c r="X193" s="20"/>
    </row>
    <row r="194" spans="1:24" ht="9.75" customHeight="1">
      <c r="A194" s="38" t="s">
        <v>25</v>
      </c>
      <c r="B194" s="51"/>
      <c r="C194" s="51"/>
      <c r="D194" s="51">
        <v>0</v>
      </c>
      <c r="E194" s="51">
        <v>0</v>
      </c>
      <c r="F194" s="51">
        <f>E194*2/3</f>
        <v>0</v>
      </c>
      <c r="G194" s="51">
        <v>0</v>
      </c>
      <c r="H194" s="51">
        <f>G194*2/3</f>
        <v>0</v>
      </c>
      <c r="I194" s="51">
        <v>0</v>
      </c>
      <c r="J194" s="51">
        <f>I194*2/3</f>
        <v>0</v>
      </c>
      <c r="K194" s="38">
        <v>0</v>
      </c>
      <c r="L194" s="51">
        <f>K194*2/3</f>
        <v>0</v>
      </c>
      <c r="M194" s="39">
        <v>0</v>
      </c>
      <c r="N194" s="51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3</v>
      </c>
      <c r="U194" s="24">
        <v>0</v>
      </c>
      <c r="V194" s="39">
        <v>264</v>
      </c>
      <c r="W194" s="18"/>
      <c r="X194" s="15"/>
    </row>
    <row r="195" spans="1:24" ht="9.75" customHeight="1">
      <c r="A195" s="36" t="s">
        <v>26</v>
      </c>
      <c r="B195" s="55"/>
      <c r="C195" s="51">
        <v>0</v>
      </c>
      <c r="D195" s="51">
        <v>0</v>
      </c>
      <c r="E195" s="51">
        <v>0</v>
      </c>
      <c r="F195" s="51">
        <f>E195*2/3</f>
        <v>0</v>
      </c>
      <c r="G195" s="51">
        <v>0</v>
      </c>
      <c r="H195" s="51">
        <f>G195*2/3</f>
        <v>0</v>
      </c>
      <c r="I195" s="51">
        <v>0</v>
      </c>
      <c r="J195" s="51">
        <f>I195*2/3</f>
        <v>0</v>
      </c>
      <c r="K195" s="38">
        <v>0</v>
      </c>
      <c r="L195" s="51">
        <f>K195*2/3</f>
        <v>0</v>
      </c>
      <c r="M195" s="39">
        <v>0</v>
      </c>
      <c r="N195" s="51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24">
        <v>0</v>
      </c>
      <c r="V195" s="39">
        <v>0</v>
      </c>
      <c r="W195" s="18"/>
      <c r="X195" s="17"/>
    </row>
    <row r="196" spans="1:24" ht="9.75" customHeight="1">
      <c r="A196" s="36" t="s">
        <v>32</v>
      </c>
      <c r="B196" s="55"/>
      <c r="C196" s="51">
        <v>124</v>
      </c>
      <c r="D196" s="51">
        <v>101</v>
      </c>
      <c r="E196" s="51">
        <v>112</v>
      </c>
      <c r="F196" s="51">
        <f>E196*2/3</f>
        <v>74.66666666666667</v>
      </c>
      <c r="G196" s="51">
        <v>141</v>
      </c>
      <c r="H196" s="51">
        <f>G196*2/3</f>
        <v>94</v>
      </c>
      <c r="I196" s="51">
        <v>104</v>
      </c>
      <c r="J196" s="51">
        <f>I196*2/3</f>
        <v>69.33333333333333</v>
      </c>
      <c r="K196" s="38">
        <v>0</v>
      </c>
      <c r="L196" s="51">
        <f>K196*2/3</f>
        <v>0</v>
      </c>
      <c r="M196" s="39">
        <v>17</v>
      </c>
      <c r="N196" s="51">
        <v>11</v>
      </c>
      <c r="O196" s="39">
        <v>18</v>
      </c>
      <c r="P196" s="39">
        <v>52</v>
      </c>
      <c r="Q196" s="39">
        <v>79</v>
      </c>
      <c r="R196" s="39">
        <v>128</v>
      </c>
      <c r="S196" s="39">
        <v>312</v>
      </c>
      <c r="T196" s="39">
        <v>390</v>
      </c>
      <c r="U196" s="24">
        <v>380</v>
      </c>
      <c r="V196" s="39">
        <v>207</v>
      </c>
      <c r="W196" s="18"/>
      <c r="X196" s="15"/>
    </row>
    <row r="197" spans="1:24" ht="9.75" customHeight="1">
      <c r="A197" s="36" t="s">
        <v>71</v>
      </c>
      <c r="B197" s="51"/>
      <c r="C197" s="51">
        <v>80</v>
      </c>
      <c r="D197" s="51">
        <v>72</v>
      </c>
      <c r="E197" s="51">
        <v>1238</v>
      </c>
      <c r="F197" s="51">
        <f aca="true" t="shared" si="50" ref="F197:F211">E197*2/3</f>
        <v>825.3333333333334</v>
      </c>
      <c r="G197" s="51">
        <v>111</v>
      </c>
      <c r="H197" s="51">
        <f aca="true" t="shared" si="51" ref="H197:H211">G197*2/3</f>
        <v>74</v>
      </c>
      <c r="I197" s="51">
        <v>4002</v>
      </c>
      <c r="J197" s="51">
        <f aca="true" t="shared" si="52" ref="J197:J211">I197*2/3</f>
        <v>2668</v>
      </c>
      <c r="K197" s="38">
        <v>3026</v>
      </c>
      <c r="L197" s="51">
        <f aca="true" t="shared" si="53" ref="L197:L211">K197*2/3</f>
        <v>2017.3333333333333</v>
      </c>
      <c r="M197" s="39">
        <v>2197</v>
      </c>
      <c r="N197" s="51">
        <v>2171</v>
      </c>
      <c r="O197" s="39">
        <v>3260</v>
      </c>
      <c r="P197" s="39">
        <v>2513</v>
      </c>
      <c r="Q197" s="39">
        <v>2325</v>
      </c>
      <c r="R197" s="39">
        <v>2491</v>
      </c>
      <c r="S197" s="39">
        <v>2551</v>
      </c>
      <c r="T197" s="39">
        <v>2575</v>
      </c>
      <c r="U197" s="24">
        <v>2514</v>
      </c>
      <c r="V197" s="39">
        <v>2009</v>
      </c>
      <c r="W197" s="18"/>
      <c r="X197" s="15"/>
    </row>
    <row r="198" spans="1:24" ht="9.75" customHeight="1">
      <c r="A198" s="65" t="s">
        <v>144</v>
      </c>
      <c r="B198" s="66"/>
      <c r="C198" s="66"/>
      <c r="D198" s="66"/>
      <c r="E198" s="66"/>
      <c r="F198" s="66"/>
      <c r="G198" s="66"/>
      <c r="H198" s="66"/>
      <c r="I198" s="66"/>
      <c r="J198" s="66"/>
      <c r="K198" s="67"/>
      <c r="L198" s="68"/>
      <c r="M198" s="69"/>
      <c r="N198" s="68"/>
      <c r="O198" s="68"/>
      <c r="P198" s="68"/>
      <c r="Q198" s="68"/>
      <c r="R198" s="68"/>
      <c r="S198" s="70"/>
      <c r="T198" s="40"/>
      <c r="V198" s="40"/>
      <c r="W198" s="18"/>
      <c r="X198" s="15"/>
    </row>
    <row r="199" spans="1:22" ht="9.75" customHeight="1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3"/>
      <c r="L199" s="33"/>
      <c r="M199" s="34"/>
      <c r="N199" s="34"/>
      <c r="O199" s="34"/>
      <c r="P199" s="34"/>
      <c r="Q199" s="40"/>
      <c r="R199" s="40"/>
      <c r="S199" s="40"/>
      <c r="T199" s="40"/>
      <c r="V199" s="40"/>
    </row>
    <row r="200" spans="1:22" ht="9.75" customHeight="1">
      <c r="A200" s="65" t="s">
        <v>6</v>
      </c>
      <c r="B200" s="66"/>
      <c r="C200" s="66"/>
      <c r="D200" s="66"/>
      <c r="E200" s="66"/>
      <c r="F200" s="66"/>
      <c r="G200" s="66"/>
      <c r="H200" s="66"/>
      <c r="I200" s="66"/>
      <c r="J200" s="66"/>
      <c r="K200" s="67"/>
      <c r="L200" s="68"/>
      <c r="M200" s="69"/>
      <c r="N200" s="68"/>
      <c r="O200" s="68"/>
      <c r="P200" s="68"/>
      <c r="Q200" s="68"/>
      <c r="R200" s="68"/>
      <c r="S200" s="70"/>
      <c r="T200" s="40"/>
      <c r="V200" s="40"/>
    </row>
    <row r="201" spans="1:22" ht="9.75" customHeight="1">
      <c r="A201" s="65" t="s">
        <v>172</v>
      </c>
      <c r="B201" s="66"/>
      <c r="C201" s="66"/>
      <c r="D201" s="66"/>
      <c r="E201" s="66"/>
      <c r="F201" s="66"/>
      <c r="G201" s="66"/>
      <c r="H201" s="66"/>
      <c r="I201" s="66"/>
      <c r="J201" s="66"/>
      <c r="K201" s="67"/>
      <c r="L201" s="68"/>
      <c r="M201" s="69"/>
      <c r="N201" s="68"/>
      <c r="O201" s="68"/>
      <c r="P201" s="68"/>
      <c r="Q201" s="68"/>
      <c r="R201" s="68"/>
      <c r="S201" s="70"/>
      <c r="T201" s="40"/>
      <c r="V201" s="40"/>
    </row>
    <row r="202" spans="1:22" ht="9.75" customHeight="1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8"/>
      <c r="L202" s="38"/>
      <c r="M202" s="39"/>
      <c r="N202" s="39"/>
      <c r="O202" s="39"/>
      <c r="P202" s="39"/>
      <c r="Q202" s="40"/>
      <c r="R202" s="40"/>
      <c r="S202" s="40"/>
      <c r="T202" s="40"/>
      <c r="V202" s="40"/>
    </row>
    <row r="203" spans="1:23" ht="9.75" customHeight="1">
      <c r="A203" s="41"/>
      <c r="B203" s="42"/>
      <c r="C203" s="42"/>
      <c r="D203" s="42"/>
      <c r="E203" s="42" t="s">
        <v>129</v>
      </c>
      <c r="F203" s="42"/>
      <c r="G203" s="42" t="s">
        <v>129</v>
      </c>
      <c r="H203" s="42"/>
      <c r="I203" s="42" t="s">
        <v>129</v>
      </c>
      <c r="J203" s="42"/>
      <c r="K203" s="43" t="s">
        <v>129</v>
      </c>
      <c r="L203" s="43"/>
      <c r="M203" s="44" t="s">
        <v>127</v>
      </c>
      <c r="N203" s="44"/>
      <c r="O203" s="44"/>
      <c r="P203" s="44"/>
      <c r="Q203" s="44"/>
      <c r="R203" s="44"/>
      <c r="S203" s="44"/>
      <c r="T203" s="44"/>
      <c r="U203" s="26"/>
      <c r="V203" s="44"/>
      <c r="W203" s="45"/>
    </row>
    <row r="204" spans="1:23" ht="9.75" customHeight="1">
      <c r="A204" s="46" t="s">
        <v>43</v>
      </c>
      <c r="B204" s="47" t="s">
        <v>7</v>
      </c>
      <c r="C204" s="47" t="s">
        <v>8</v>
      </c>
      <c r="D204" s="47" t="s">
        <v>9</v>
      </c>
      <c r="E204" s="47" t="s">
        <v>10</v>
      </c>
      <c r="F204" s="47" t="s">
        <v>10</v>
      </c>
      <c r="G204" s="47" t="s">
        <v>11</v>
      </c>
      <c r="H204" s="47" t="s">
        <v>11</v>
      </c>
      <c r="I204" s="47" t="s">
        <v>12</v>
      </c>
      <c r="J204" s="47" t="s">
        <v>12</v>
      </c>
      <c r="K204" s="48" t="s">
        <v>13</v>
      </c>
      <c r="L204" s="49" t="s">
        <v>13</v>
      </c>
      <c r="M204" s="49" t="s">
        <v>14</v>
      </c>
      <c r="N204" s="49" t="s">
        <v>14</v>
      </c>
      <c r="O204" s="49" t="s">
        <v>15</v>
      </c>
      <c r="P204" s="49" t="s">
        <v>16</v>
      </c>
      <c r="Q204" s="49" t="s">
        <v>17</v>
      </c>
      <c r="R204" s="49" t="s">
        <v>18</v>
      </c>
      <c r="S204" s="49" t="s">
        <v>163</v>
      </c>
      <c r="T204" s="49" t="s">
        <v>164</v>
      </c>
      <c r="U204" s="49" t="s">
        <v>165</v>
      </c>
      <c r="V204" s="49" t="s">
        <v>166</v>
      </c>
      <c r="W204" s="50" t="s">
        <v>171</v>
      </c>
    </row>
    <row r="205" spans="1:23" ht="9.75" customHeight="1">
      <c r="A205" s="36"/>
      <c r="B205" s="51"/>
      <c r="C205" s="37"/>
      <c r="D205" s="37"/>
      <c r="E205" s="37"/>
      <c r="F205" s="37"/>
      <c r="G205" s="37"/>
      <c r="H205" s="37"/>
      <c r="I205" s="37"/>
      <c r="J205" s="37"/>
      <c r="K205" s="38"/>
      <c r="L205" s="38"/>
      <c r="M205" s="39"/>
      <c r="N205" s="39"/>
      <c r="O205" s="39"/>
      <c r="P205" s="39"/>
      <c r="Q205" s="40"/>
      <c r="R205" s="40"/>
      <c r="S205" s="40"/>
      <c r="T205" s="40"/>
      <c r="V205" s="40"/>
      <c r="W205" s="21"/>
    </row>
    <row r="206" spans="1:22" ht="9.75" customHeight="1">
      <c r="A206" s="36" t="s">
        <v>89</v>
      </c>
      <c r="B206" s="51"/>
      <c r="C206" s="51">
        <v>402</v>
      </c>
      <c r="D206" s="51">
        <v>2</v>
      </c>
      <c r="E206" s="51">
        <v>0</v>
      </c>
      <c r="F206" s="51">
        <f t="shared" si="50"/>
        <v>0</v>
      </c>
      <c r="G206" s="51">
        <v>247</v>
      </c>
      <c r="H206" s="51">
        <f t="shared" si="51"/>
        <v>164.66666666666666</v>
      </c>
      <c r="I206" s="51">
        <v>0</v>
      </c>
      <c r="J206" s="51">
        <f t="shared" si="52"/>
        <v>0</v>
      </c>
      <c r="K206" s="38">
        <v>32</v>
      </c>
      <c r="L206" s="51">
        <f t="shared" si="53"/>
        <v>21.333333333333332</v>
      </c>
      <c r="M206" s="39">
        <v>118</v>
      </c>
      <c r="N206" s="51">
        <v>93</v>
      </c>
      <c r="O206" s="39">
        <v>3</v>
      </c>
      <c r="P206" s="39">
        <v>228</v>
      </c>
      <c r="Q206" s="39">
        <v>453</v>
      </c>
      <c r="R206" s="39">
        <v>355</v>
      </c>
      <c r="S206" s="39">
        <v>17</v>
      </c>
      <c r="T206" s="39">
        <v>363</v>
      </c>
      <c r="U206" s="56">
        <v>882</v>
      </c>
      <c r="V206" s="39">
        <v>1261</v>
      </c>
    </row>
    <row r="207" spans="1:23" ht="9.75" customHeight="1">
      <c r="A207" s="36" t="s">
        <v>111</v>
      </c>
      <c r="B207" s="51"/>
      <c r="C207" s="51">
        <v>0</v>
      </c>
      <c r="D207" s="51">
        <v>0</v>
      </c>
      <c r="E207" s="51">
        <v>18</v>
      </c>
      <c r="F207" s="51">
        <f t="shared" si="50"/>
        <v>12</v>
      </c>
      <c r="G207" s="51">
        <v>30</v>
      </c>
      <c r="H207" s="51">
        <f t="shared" si="51"/>
        <v>20</v>
      </c>
      <c r="I207" s="51">
        <v>570</v>
      </c>
      <c r="J207" s="51">
        <f t="shared" si="52"/>
        <v>380</v>
      </c>
      <c r="K207" s="38">
        <v>384</v>
      </c>
      <c r="L207" s="51">
        <f t="shared" si="53"/>
        <v>256</v>
      </c>
      <c r="M207" s="39">
        <v>805</v>
      </c>
      <c r="N207" s="51">
        <v>805</v>
      </c>
      <c r="O207" s="39">
        <v>1034</v>
      </c>
      <c r="P207" s="39">
        <v>1251</v>
      </c>
      <c r="Q207" s="39">
        <v>1164</v>
      </c>
      <c r="R207" s="39">
        <v>1349</v>
      </c>
      <c r="S207" s="39">
        <v>1261</v>
      </c>
      <c r="T207" s="39">
        <v>1480</v>
      </c>
      <c r="U207" s="56">
        <v>1319</v>
      </c>
      <c r="V207" s="39">
        <v>1521</v>
      </c>
      <c r="W207" s="18"/>
    </row>
    <row r="208" spans="1:23" ht="9.75" customHeight="1">
      <c r="A208" s="36" t="s">
        <v>121</v>
      </c>
      <c r="B208" s="51"/>
      <c r="C208" s="51">
        <v>64</v>
      </c>
      <c r="D208" s="51">
        <v>149</v>
      </c>
      <c r="E208" s="51">
        <v>160</v>
      </c>
      <c r="F208" s="51">
        <f t="shared" si="50"/>
        <v>106.66666666666667</v>
      </c>
      <c r="G208" s="51">
        <v>86</v>
      </c>
      <c r="H208" s="51">
        <f t="shared" si="51"/>
        <v>57.333333333333336</v>
      </c>
      <c r="I208" s="51">
        <v>128</v>
      </c>
      <c r="J208" s="51">
        <f t="shared" si="52"/>
        <v>85.33333333333333</v>
      </c>
      <c r="K208" s="38">
        <v>132</v>
      </c>
      <c r="L208" s="51">
        <f t="shared" si="53"/>
        <v>88</v>
      </c>
      <c r="M208" s="39">
        <v>118</v>
      </c>
      <c r="N208" s="51">
        <v>104</v>
      </c>
      <c r="O208" s="39">
        <v>100</v>
      </c>
      <c r="P208" s="39">
        <v>72.5</v>
      </c>
      <c r="Q208" s="39">
        <v>104</v>
      </c>
      <c r="R208" s="39">
        <v>27</v>
      </c>
      <c r="S208" s="39">
        <v>8</v>
      </c>
      <c r="T208" s="39">
        <v>14</v>
      </c>
      <c r="U208" s="56">
        <v>45</v>
      </c>
      <c r="V208" s="39">
        <v>30</v>
      </c>
      <c r="W208" s="18"/>
    </row>
    <row r="209" spans="1:23" ht="9.75" customHeight="1">
      <c r="A209" s="36" t="s">
        <v>132</v>
      </c>
      <c r="B209" s="51"/>
      <c r="C209" s="51">
        <v>0</v>
      </c>
      <c r="D209" s="51">
        <v>0</v>
      </c>
      <c r="E209" s="51">
        <v>0</v>
      </c>
      <c r="F209" s="51">
        <f t="shared" si="50"/>
        <v>0</v>
      </c>
      <c r="G209" s="51">
        <v>0</v>
      </c>
      <c r="H209" s="51">
        <f t="shared" si="51"/>
        <v>0</v>
      </c>
      <c r="I209" s="51">
        <v>0</v>
      </c>
      <c r="J209" s="51">
        <f t="shared" si="52"/>
        <v>0</v>
      </c>
      <c r="K209" s="38">
        <v>0</v>
      </c>
      <c r="L209" s="51">
        <f t="shared" si="53"/>
        <v>0</v>
      </c>
      <c r="M209" s="39">
        <v>0</v>
      </c>
      <c r="N209" s="51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56">
        <v>0</v>
      </c>
      <c r="V209" s="39">
        <v>0</v>
      </c>
      <c r="W209" s="18"/>
    </row>
    <row r="210" spans="1:23" ht="9.75" customHeight="1">
      <c r="A210" s="36" t="s">
        <v>154</v>
      </c>
      <c r="B210" s="51"/>
      <c r="C210" s="51">
        <v>625</v>
      </c>
      <c r="D210" s="51">
        <v>340</v>
      </c>
      <c r="E210" s="51">
        <v>759</v>
      </c>
      <c r="F210" s="51">
        <f t="shared" si="50"/>
        <v>506</v>
      </c>
      <c r="G210" s="51">
        <v>1497</v>
      </c>
      <c r="H210" s="51">
        <f t="shared" si="51"/>
        <v>998</v>
      </c>
      <c r="I210" s="51">
        <v>4840</v>
      </c>
      <c r="J210" s="51">
        <f t="shared" si="52"/>
        <v>3226.6666666666665</v>
      </c>
      <c r="K210" s="38">
        <v>8731</v>
      </c>
      <c r="L210" s="51">
        <f t="shared" si="53"/>
        <v>5820.666666666667</v>
      </c>
      <c r="M210" s="39">
        <v>1817</v>
      </c>
      <c r="N210" s="51">
        <v>1651</v>
      </c>
      <c r="O210" s="39">
        <v>1962</v>
      </c>
      <c r="P210" s="39">
        <v>874</v>
      </c>
      <c r="Q210" s="39">
        <v>1875</v>
      </c>
      <c r="R210" s="39">
        <v>3869</v>
      </c>
      <c r="S210" s="39">
        <v>1635</v>
      </c>
      <c r="T210" s="39">
        <v>1480</v>
      </c>
      <c r="U210" s="56">
        <v>1557</v>
      </c>
      <c r="V210" s="39">
        <v>1594</v>
      </c>
      <c r="W210" s="18"/>
    </row>
    <row r="211" spans="1:23" ht="9.75" customHeight="1">
      <c r="A211" s="36" t="s">
        <v>39</v>
      </c>
      <c r="B211" s="51"/>
      <c r="C211" s="51">
        <f>SUM(C195:C210)</f>
        <v>1295</v>
      </c>
      <c r="D211" s="51">
        <f>SUM(D195:D210)</f>
        <v>664</v>
      </c>
      <c r="E211" s="51">
        <f>SUM(E195:E210)</f>
        <v>2287</v>
      </c>
      <c r="F211" s="51">
        <f t="shared" si="50"/>
        <v>1524.6666666666667</v>
      </c>
      <c r="G211" s="51">
        <f>SUM(G195:G210)</f>
        <v>2112</v>
      </c>
      <c r="H211" s="51">
        <f t="shared" si="51"/>
        <v>1408</v>
      </c>
      <c r="I211" s="51">
        <f>SUM(I195:I210)</f>
        <v>9644</v>
      </c>
      <c r="J211" s="51">
        <f t="shared" si="52"/>
        <v>6429.333333333333</v>
      </c>
      <c r="K211" s="51">
        <f>SUM(K195:K210)</f>
        <v>12305</v>
      </c>
      <c r="L211" s="51">
        <f t="shared" si="53"/>
        <v>8203.333333333334</v>
      </c>
      <c r="M211" s="51">
        <f>SUM(M195:M210)</f>
        <v>5072</v>
      </c>
      <c r="N211" s="51">
        <v>4835</v>
      </c>
      <c r="O211" s="51">
        <f>SUM(O195:O210)</f>
        <v>6377</v>
      </c>
      <c r="P211" s="51">
        <f>SUM(P195:P210)</f>
        <v>4990.5</v>
      </c>
      <c r="Q211" s="51">
        <f>SUM(Q195:Q210)</f>
        <v>6000</v>
      </c>
      <c r="R211" s="51">
        <f>SUM(R195:R210)</f>
        <v>8219</v>
      </c>
      <c r="S211" s="51">
        <f>SUM(S195:S210)</f>
        <v>5784</v>
      </c>
      <c r="T211" s="51">
        <f>SUM(T194:T210)</f>
        <v>6305</v>
      </c>
      <c r="U211" s="51">
        <f>SUM(U194:U210)</f>
        <v>6697</v>
      </c>
      <c r="V211" s="51">
        <f>SUM(V194:V210)</f>
        <v>6886</v>
      </c>
      <c r="W211" s="51">
        <f>SUM(W194:W210)</f>
        <v>0</v>
      </c>
    </row>
    <row r="212" spans="1:23" ht="9.75" customHeight="1">
      <c r="A212" s="36"/>
      <c r="B212" s="51"/>
      <c r="C212" s="51"/>
      <c r="D212" s="51" t="s">
        <v>0</v>
      </c>
      <c r="E212" s="51"/>
      <c r="F212" s="51"/>
      <c r="G212" s="51"/>
      <c r="H212" s="51"/>
      <c r="I212" s="51"/>
      <c r="J212" s="51"/>
      <c r="K212" s="38"/>
      <c r="L212" s="51"/>
      <c r="M212" s="39"/>
      <c r="N212" s="51"/>
      <c r="O212" s="39"/>
      <c r="P212" s="39"/>
      <c r="Q212" s="39"/>
      <c r="R212" s="39"/>
      <c r="S212" s="39"/>
      <c r="T212" s="39"/>
      <c r="U212" s="56"/>
      <c r="V212" s="39"/>
      <c r="W212" s="25"/>
    </row>
    <row r="213" spans="1:23" ht="9.75" customHeight="1">
      <c r="A213" s="36" t="s">
        <v>35</v>
      </c>
      <c r="B213" s="51"/>
      <c r="C213" s="51">
        <v>0</v>
      </c>
      <c r="D213" s="51">
        <v>0</v>
      </c>
      <c r="E213" s="51">
        <v>0</v>
      </c>
      <c r="F213" s="51">
        <f aca="true" t="shared" si="54" ref="F213:F227">E213*2/3</f>
        <v>0</v>
      </c>
      <c r="G213" s="51">
        <v>0</v>
      </c>
      <c r="H213" s="51">
        <f aca="true" t="shared" si="55" ref="H213:H227">G213*2/3</f>
        <v>0</v>
      </c>
      <c r="I213" s="51">
        <v>0</v>
      </c>
      <c r="J213" s="51">
        <f aca="true" t="shared" si="56" ref="J213:J227">I213*2/3</f>
        <v>0</v>
      </c>
      <c r="K213" s="38">
        <v>64</v>
      </c>
      <c r="L213" s="51">
        <f aca="true" t="shared" si="57" ref="L213:L227">K213*2/3</f>
        <v>42.666666666666664</v>
      </c>
      <c r="M213" s="39">
        <v>96</v>
      </c>
      <c r="N213" s="51">
        <v>92</v>
      </c>
      <c r="O213" s="39">
        <v>132</v>
      </c>
      <c r="P213" s="39">
        <v>285</v>
      </c>
      <c r="Q213" s="39">
        <v>290</v>
      </c>
      <c r="R213" s="39">
        <v>385</v>
      </c>
      <c r="S213" s="39">
        <v>472</v>
      </c>
      <c r="T213" s="39">
        <v>660</v>
      </c>
      <c r="U213" s="56">
        <v>776</v>
      </c>
      <c r="V213" s="39">
        <v>90</v>
      </c>
      <c r="W213" s="18"/>
    </row>
    <row r="214" spans="1:23" ht="9.75" customHeight="1">
      <c r="A214" s="36" t="s">
        <v>52</v>
      </c>
      <c r="B214" s="51"/>
      <c r="C214" s="51">
        <v>99</v>
      </c>
      <c r="D214" s="51">
        <v>159</v>
      </c>
      <c r="E214" s="51">
        <v>213</v>
      </c>
      <c r="F214" s="51">
        <f t="shared" si="54"/>
        <v>142</v>
      </c>
      <c r="G214" s="51">
        <v>179</v>
      </c>
      <c r="H214" s="51">
        <f t="shared" si="55"/>
        <v>119.33333333333333</v>
      </c>
      <c r="I214" s="51">
        <v>180</v>
      </c>
      <c r="J214" s="51">
        <f t="shared" si="56"/>
        <v>120</v>
      </c>
      <c r="K214" s="38">
        <v>94</v>
      </c>
      <c r="L214" s="51">
        <f t="shared" si="57"/>
        <v>62.666666666666664</v>
      </c>
      <c r="M214" s="39">
        <v>7</v>
      </c>
      <c r="N214" s="51">
        <v>5</v>
      </c>
      <c r="O214" s="39">
        <v>0</v>
      </c>
      <c r="P214" s="39">
        <v>3</v>
      </c>
      <c r="Q214" s="39">
        <v>0</v>
      </c>
      <c r="R214" s="39">
        <v>0</v>
      </c>
      <c r="S214" s="39">
        <v>0</v>
      </c>
      <c r="T214" s="39">
        <v>0</v>
      </c>
      <c r="U214" s="56">
        <v>0</v>
      </c>
      <c r="V214" s="39">
        <v>6</v>
      </c>
      <c r="W214" s="18"/>
    </row>
    <row r="215" spans="1:23" ht="9.75" customHeight="1">
      <c r="A215" s="36" t="s">
        <v>53</v>
      </c>
      <c r="B215" s="51"/>
      <c r="C215" s="51">
        <v>61</v>
      </c>
      <c r="D215" s="51">
        <v>541</v>
      </c>
      <c r="E215" s="51">
        <v>190</v>
      </c>
      <c r="F215" s="51">
        <f t="shared" si="54"/>
        <v>126.66666666666667</v>
      </c>
      <c r="G215" s="51">
        <v>357</v>
      </c>
      <c r="H215" s="51">
        <f t="shared" si="55"/>
        <v>238</v>
      </c>
      <c r="I215" s="51">
        <v>353</v>
      </c>
      <c r="J215" s="51">
        <f t="shared" si="56"/>
        <v>235.33333333333334</v>
      </c>
      <c r="K215" s="38">
        <v>563</v>
      </c>
      <c r="L215" s="51">
        <f t="shared" si="57"/>
        <v>375.3333333333333</v>
      </c>
      <c r="M215" s="39">
        <v>220</v>
      </c>
      <c r="N215" s="51">
        <v>201</v>
      </c>
      <c r="O215" s="39">
        <v>287</v>
      </c>
      <c r="P215" s="39">
        <v>443</v>
      </c>
      <c r="Q215" s="39">
        <v>384</v>
      </c>
      <c r="R215" s="39">
        <v>546</v>
      </c>
      <c r="S215" s="39">
        <v>535</v>
      </c>
      <c r="T215" s="39">
        <v>595</v>
      </c>
      <c r="U215" s="56">
        <v>547</v>
      </c>
      <c r="V215" s="39">
        <v>584</v>
      </c>
      <c r="W215" s="18"/>
    </row>
    <row r="216" spans="1:23" ht="9.75" customHeight="1">
      <c r="A216" s="36" t="s">
        <v>55</v>
      </c>
      <c r="B216" s="51"/>
      <c r="C216" s="51">
        <v>0</v>
      </c>
      <c r="D216" s="51">
        <v>241</v>
      </c>
      <c r="E216" s="51">
        <v>362</v>
      </c>
      <c r="F216" s="51">
        <f t="shared" si="54"/>
        <v>241.33333333333334</v>
      </c>
      <c r="G216" s="51">
        <v>1066</v>
      </c>
      <c r="H216" s="51">
        <f t="shared" si="55"/>
        <v>710.6666666666666</v>
      </c>
      <c r="I216" s="51">
        <v>444</v>
      </c>
      <c r="J216" s="51">
        <f t="shared" si="56"/>
        <v>296</v>
      </c>
      <c r="K216" s="38">
        <v>1281</v>
      </c>
      <c r="L216" s="51">
        <f t="shared" si="57"/>
        <v>854</v>
      </c>
      <c r="M216" s="39">
        <v>833</v>
      </c>
      <c r="N216" s="51">
        <v>706</v>
      </c>
      <c r="O216" s="39">
        <v>799</v>
      </c>
      <c r="P216" s="39">
        <v>502</v>
      </c>
      <c r="Q216" s="39">
        <v>1046</v>
      </c>
      <c r="R216" s="39">
        <v>628</v>
      </c>
      <c r="S216" s="39">
        <v>588</v>
      </c>
      <c r="T216" s="39">
        <v>1014</v>
      </c>
      <c r="U216" s="56">
        <v>1258</v>
      </c>
      <c r="V216" s="39">
        <v>1066</v>
      </c>
      <c r="W216" s="18"/>
    </row>
    <row r="217" spans="1:23" ht="9.75" customHeight="1">
      <c r="A217" s="36" t="s">
        <v>69</v>
      </c>
      <c r="B217" s="51"/>
      <c r="C217" s="51">
        <v>1138</v>
      </c>
      <c r="D217" s="51">
        <v>1001</v>
      </c>
      <c r="E217" s="51">
        <v>1323</v>
      </c>
      <c r="F217" s="51">
        <f t="shared" si="54"/>
        <v>882</v>
      </c>
      <c r="G217" s="51">
        <v>991</v>
      </c>
      <c r="H217" s="51">
        <f t="shared" si="55"/>
        <v>660.6666666666666</v>
      </c>
      <c r="I217" s="51">
        <v>556</v>
      </c>
      <c r="J217" s="51">
        <f t="shared" si="56"/>
        <v>370.6666666666667</v>
      </c>
      <c r="K217" s="38">
        <v>440</v>
      </c>
      <c r="L217" s="51">
        <f t="shared" si="57"/>
        <v>293.3333333333333</v>
      </c>
      <c r="M217" s="39">
        <v>373</v>
      </c>
      <c r="N217" s="51">
        <v>302</v>
      </c>
      <c r="O217" s="39">
        <v>332</v>
      </c>
      <c r="P217" s="39">
        <v>496</v>
      </c>
      <c r="Q217" s="39">
        <v>392</v>
      </c>
      <c r="R217" s="39">
        <v>546</v>
      </c>
      <c r="S217" s="39">
        <v>414</v>
      </c>
      <c r="T217" s="39">
        <v>465</v>
      </c>
      <c r="U217" s="56">
        <v>503</v>
      </c>
      <c r="V217" s="39">
        <v>230</v>
      </c>
      <c r="W217" s="18"/>
    </row>
    <row r="218" spans="1:23" ht="9.75" customHeight="1">
      <c r="A218" s="36" t="s">
        <v>70</v>
      </c>
      <c r="B218" s="51"/>
      <c r="C218" s="51">
        <v>0</v>
      </c>
      <c r="D218" s="51">
        <v>0</v>
      </c>
      <c r="E218" s="51">
        <v>0</v>
      </c>
      <c r="F218" s="51">
        <f t="shared" si="54"/>
        <v>0</v>
      </c>
      <c r="G218" s="51">
        <v>0</v>
      </c>
      <c r="H218" s="51">
        <f t="shared" si="55"/>
        <v>0</v>
      </c>
      <c r="I218" s="51">
        <v>0</v>
      </c>
      <c r="J218" s="51">
        <f t="shared" si="56"/>
        <v>0</v>
      </c>
      <c r="K218" s="38">
        <v>12</v>
      </c>
      <c r="L218" s="51">
        <f t="shared" si="57"/>
        <v>8</v>
      </c>
      <c r="M218" s="39">
        <v>10</v>
      </c>
      <c r="N218" s="51">
        <v>10</v>
      </c>
      <c r="O218" s="39">
        <v>46</v>
      </c>
      <c r="P218" s="39">
        <v>174</v>
      </c>
      <c r="Q218" s="39">
        <v>260</v>
      </c>
      <c r="R218" s="39">
        <v>249</v>
      </c>
      <c r="S218" s="39">
        <v>264</v>
      </c>
      <c r="T218" s="39">
        <v>364</v>
      </c>
      <c r="U218" s="56">
        <v>196</v>
      </c>
      <c r="V218" s="39">
        <v>65</v>
      </c>
      <c r="W218" s="18"/>
    </row>
    <row r="219" spans="1:23" ht="9.75" customHeight="1">
      <c r="A219" s="36" t="s">
        <v>72</v>
      </c>
      <c r="B219" s="51"/>
      <c r="C219" s="51">
        <v>2156</v>
      </c>
      <c r="D219" s="51">
        <v>1416</v>
      </c>
      <c r="E219" s="51">
        <v>3926</v>
      </c>
      <c r="F219" s="51">
        <f t="shared" si="54"/>
        <v>2617.3333333333335</v>
      </c>
      <c r="G219" s="51">
        <v>2363</v>
      </c>
      <c r="H219" s="51">
        <f t="shared" si="55"/>
        <v>1575.3333333333333</v>
      </c>
      <c r="I219" s="51">
        <v>8256</v>
      </c>
      <c r="J219" s="51">
        <f t="shared" si="56"/>
        <v>5504</v>
      </c>
      <c r="K219" s="38">
        <v>4927</v>
      </c>
      <c r="L219" s="51">
        <f t="shared" si="57"/>
        <v>3284.6666666666665</v>
      </c>
      <c r="M219" s="39">
        <v>2382</v>
      </c>
      <c r="N219" s="51">
        <v>2218</v>
      </c>
      <c r="O219" s="39">
        <v>2686</v>
      </c>
      <c r="P219" s="39">
        <v>1208</v>
      </c>
      <c r="Q219" s="39">
        <v>1057</v>
      </c>
      <c r="R219" s="39">
        <v>1209</v>
      </c>
      <c r="S219" s="39">
        <v>1645</v>
      </c>
      <c r="T219" s="39">
        <v>1230</v>
      </c>
      <c r="U219" s="56">
        <v>1067</v>
      </c>
      <c r="V219" s="39">
        <v>698</v>
      </c>
      <c r="W219" s="18"/>
    </row>
    <row r="220" spans="1:23" ht="9.75" customHeight="1">
      <c r="A220" s="36" t="s">
        <v>168</v>
      </c>
      <c r="B220" s="51"/>
      <c r="C220" s="51"/>
      <c r="D220" s="51"/>
      <c r="E220" s="51"/>
      <c r="F220" s="51"/>
      <c r="G220" s="51"/>
      <c r="H220" s="51"/>
      <c r="I220" s="51"/>
      <c r="J220" s="51"/>
      <c r="K220" s="38"/>
      <c r="L220" s="51"/>
      <c r="M220" s="39"/>
      <c r="N220" s="51"/>
      <c r="O220" s="39"/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56">
        <v>0</v>
      </c>
      <c r="V220" s="39">
        <v>0</v>
      </c>
      <c r="W220" s="18"/>
    </row>
    <row r="221" spans="1:23" ht="9.75" customHeight="1">
      <c r="A221" s="36" t="s">
        <v>94</v>
      </c>
      <c r="B221" s="51"/>
      <c r="C221" s="51">
        <v>0</v>
      </c>
      <c r="D221" s="51">
        <v>0</v>
      </c>
      <c r="E221" s="51">
        <v>0</v>
      </c>
      <c r="F221" s="51">
        <f t="shared" si="54"/>
        <v>0</v>
      </c>
      <c r="G221" s="51">
        <v>0</v>
      </c>
      <c r="H221" s="51">
        <f t="shared" si="55"/>
        <v>0</v>
      </c>
      <c r="I221" s="51">
        <v>0</v>
      </c>
      <c r="J221" s="51">
        <f t="shared" si="56"/>
        <v>0</v>
      </c>
      <c r="K221" s="38">
        <v>0</v>
      </c>
      <c r="L221" s="51">
        <f t="shared" si="57"/>
        <v>0</v>
      </c>
      <c r="M221" s="39">
        <v>0</v>
      </c>
      <c r="N221" s="51">
        <v>0</v>
      </c>
      <c r="O221" s="39">
        <v>20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56">
        <v>0</v>
      </c>
      <c r="V221" s="39">
        <v>0</v>
      </c>
      <c r="W221" s="18"/>
    </row>
    <row r="222" spans="1:23" ht="9.75" customHeight="1">
      <c r="A222" s="36" t="s">
        <v>103</v>
      </c>
      <c r="B222" s="51"/>
      <c r="C222" s="51">
        <v>77</v>
      </c>
      <c r="D222" s="51">
        <v>77</v>
      </c>
      <c r="E222" s="51">
        <v>157</v>
      </c>
      <c r="F222" s="51">
        <f t="shared" si="54"/>
        <v>104.66666666666667</v>
      </c>
      <c r="G222" s="51">
        <v>207</v>
      </c>
      <c r="H222" s="51">
        <f t="shared" si="55"/>
        <v>138</v>
      </c>
      <c r="I222" s="51">
        <v>236</v>
      </c>
      <c r="J222" s="51">
        <f t="shared" si="56"/>
        <v>157.33333333333334</v>
      </c>
      <c r="K222" s="38">
        <v>287</v>
      </c>
      <c r="L222" s="51">
        <f t="shared" si="57"/>
        <v>191.33333333333334</v>
      </c>
      <c r="M222" s="39">
        <v>107</v>
      </c>
      <c r="N222" s="51">
        <v>94</v>
      </c>
      <c r="O222" s="39">
        <v>141</v>
      </c>
      <c r="P222" s="39">
        <v>224</v>
      </c>
      <c r="Q222" s="39">
        <v>374</v>
      </c>
      <c r="R222" s="39">
        <v>383</v>
      </c>
      <c r="S222" s="39">
        <v>446</v>
      </c>
      <c r="T222" s="39">
        <v>533</v>
      </c>
      <c r="U222" s="56">
        <v>634</v>
      </c>
      <c r="V222" s="39">
        <v>537</v>
      </c>
      <c r="W222" s="18"/>
    </row>
    <row r="223" spans="1:23" ht="9.75" customHeight="1">
      <c r="A223" s="36" t="s">
        <v>170</v>
      </c>
      <c r="B223" s="51"/>
      <c r="C223" s="51">
        <v>298</v>
      </c>
      <c r="D223" s="51">
        <v>0</v>
      </c>
      <c r="E223" s="51">
        <v>0</v>
      </c>
      <c r="F223" s="51">
        <f t="shared" si="54"/>
        <v>0</v>
      </c>
      <c r="G223" s="51">
        <v>281</v>
      </c>
      <c r="H223" s="51">
        <f t="shared" si="55"/>
        <v>187.33333333333334</v>
      </c>
      <c r="I223" s="51">
        <v>183</v>
      </c>
      <c r="J223" s="51">
        <f t="shared" si="56"/>
        <v>122</v>
      </c>
      <c r="K223" s="38">
        <v>346</v>
      </c>
      <c r="L223" s="51">
        <f t="shared" si="57"/>
        <v>230.66666666666666</v>
      </c>
      <c r="M223" s="39">
        <v>0</v>
      </c>
      <c r="N223" s="51">
        <v>0</v>
      </c>
      <c r="O223" s="39">
        <v>1349</v>
      </c>
      <c r="P223" s="39">
        <v>1227</v>
      </c>
      <c r="Q223" s="39">
        <v>1434</v>
      </c>
      <c r="R223" s="39">
        <v>1371</v>
      </c>
      <c r="S223" s="39">
        <v>1688</v>
      </c>
      <c r="T223" s="39">
        <v>1534</v>
      </c>
      <c r="U223" s="56">
        <v>360</v>
      </c>
      <c r="V223" s="39">
        <f>41+79</f>
        <v>120</v>
      </c>
      <c r="W223" s="18"/>
    </row>
    <row r="224" spans="1:23" ht="9.75" customHeight="1">
      <c r="A224" s="36" t="s">
        <v>130</v>
      </c>
      <c r="B224" s="51"/>
      <c r="C224" s="51">
        <v>163</v>
      </c>
      <c r="D224" s="51">
        <v>318</v>
      </c>
      <c r="E224" s="51">
        <v>484</v>
      </c>
      <c r="F224" s="51">
        <f t="shared" si="54"/>
        <v>322.6666666666667</v>
      </c>
      <c r="G224" s="51">
        <v>299</v>
      </c>
      <c r="H224" s="51">
        <f t="shared" si="55"/>
        <v>199.33333333333334</v>
      </c>
      <c r="I224" s="51">
        <v>336</v>
      </c>
      <c r="J224" s="51">
        <f t="shared" si="56"/>
        <v>224</v>
      </c>
      <c r="K224" s="38">
        <v>302</v>
      </c>
      <c r="L224" s="51">
        <f t="shared" si="57"/>
        <v>201.33333333333334</v>
      </c>
      <c r="M224" s="39">
        <v>1278</v>
      </c>
      <c r="N224" s="51">
        <v>160</v>
      </c>
      <c r="O224" s="39">
        <v>225</v>
      </c>
      <c r="P224" s="39">
        <v>546</v>
      </c>
      <c r="Q224" s="39">
        <v>753</v>
      </c>
      <c r="R224" s="39">
        <v>1194</v>
      </c>
      <c r="S224" s="39">
        <v>1626</v>
      </c>
      <c r="T224" s="39">
        <v>1623</v>
      </c>
      <c r="U224" s="56">
        <v>1218</v>
      </c>
      <c r="V224" s="39">
        <v>1053</v>
      </c>
      <c r="W224" s="18"/>
    </row>
    <row r="225" spans="1:23" ht="9.75" customHeight="1">
      <c r="A225" s="36" t="s">
        <v>131</v>
      </c>
      <c r="B225" s="51"/>
      <c r="C225" s="51">
        <v>1267</v>
      </c>
      <c r="D225" s="51">
        <v>2110</v>
      </c>
      <c r="E225" s="51">
        <v>2019</v>
      </c>
      <c r="F225" s="51">
        <f t="shared" si="54"/>
        <v>1346</v>
      </c>
      <c r="G225" s="51">
        <v>2302</v>
      </c>
      <c r="H225" s="51">
        <f t="shared" si="55"/>
        <v>1534.6666666666667</v>
      </c>
      <c r="I225" s="51">
        <v>3194</v>
      </c>
      <c r="J225" s="51">
        <f t="shared" si="56"/>
        <v>2129.3333333333335</v>
      </c>
      <c r="K225" s="38">
        <v>2972</v>
      </c>
      <c r="L225" s="51">
        <f t="shared" si="57"/>
        <v>1981.3333333333333</v>
      </c>
      <c r="M225" s="39">
        <v>1673</v>
      </c>
      <c r="N225" s="51">
        <v>2606</v>
      </c>
      <c r="O225" s="39">
        <v>3502</v>
      </c>
      <c r="P225" s="39">
        <v>4057</v>
      </c>
      <c r="Q225" s="39">
        <v>5397</v>
      </c>
      <c r="R225" s="39">
        <v>7556</v>
      </c>
      <c r="S225" s="39">
        <v>10852</v>
      </c>
      <c r="T225" s="39">
        <v>12859</v>
      </c>
      <c r="U225" s="56">
        <v>12202</v>
      </c>
      <c r="V225" s="39">
        <v>10269</v>
      </c>
      <c r="W225" s="18"/>
    </row>
    <row r="226" spans="1:23" ht="9.75" customHeight="1">
      <c r="A226" s="36" t="s">
        <v>133</v>
      </c>
      <c r="B226" s="51"/>
      <c r="C226" s="51">
        <v>556</v>
      </c>
      <c r="D226" s="51">
        <v>280</v>
      </c>
      <c r="E226" s="51">
        <v>85</v>
      </c>
      <c r="F226" s="51">
        <f t="shared" si="54"/>
        <v>56.666666666666664</v>
      </c>
      <c r="G226" s="51">
        <v>190</v>
      </c>
      <c r="H226" s="51">
        <f t="shared" si="55"/>
        <v>126.66666666666667</v>
      </c>
      <c r="I226" s="51">
        <v>383</v>
      </c>
      <c r="J226" s="51">
        <f t="shared" si="56"/>
        <v>255.33333333333334</v>
      </c>
      <c r="K226" s="38">
        <v>307</v>
      </c>
      <c r="L226" s="51">
        <f t="shared" si="57"/>
        <v>204.66666666666666</v>
      </c>
      <c r="M226" s="39">
        <v>302</v>
      </c>
      <c r="N226" s="51">
        <v>296</v>
      </c>
      <c r="O226" s="39">
        <v>596</v>
      </c>
      <c r="P226" s="39">
        <v>93</v>
      </c>
      <c r="Q226" s="39">
        <v>108</v>
      </c>
      <c r="R226" s="39">
        <v>74</v>
      </c>
      <c r="S226" s="39">
        <v>488</v>
      </c>
      <c r="T226" s="39">
        <v>136</v>
      </c>
      <c r="U226" s="56">
        <v>71</v>
      </c>
      <c r="V226" s="39">
        <v>53</v>
      </c>
      <c r="W226" s="18"/>
    </row>
    <row r="227" spans="1:23" ht="9.75" customHeight="1">
      <c r="A227" s="36" t="s">
        <v>40</v>
      </c>
      <c r="B227" s="51"/>
      <c r="C227" s="51">
        <f>SUM(C213:C226)</f>
        <v>5815</v>
      </c>
      <c r="D227" s="51">
        <f>SUM(D213:D226)</f>
        <v>6143</v>
      </c>
      <c r="E227" s="51">
        <f>SUM(E213:E226)</f>
        <v>8759</v>
      </c>
      <c r="F227" s="51">
        <f t="shared" si="54"/>
        <v>5839.333333333333</v>
      </c>
      <c r="G227" s="51">
        <f>SUM(G213:G226)</f>
        <v>8235</v>
      </c>
      <c r="H227" s="51">
        <f t="shared" si="55"/>
        <v>5490</v>
      </c>
      <c r="I227" s="51">
        <f>SUM(I213:I226)</f>
        <v>14121</v>
      </c>
      <c r="J227" s="51">
        <f t="shared" si="56"/>
        <v>9414</v>
      </c>
      <c r="K227" s="51">
        <f>SUM(K213:K226)</f>
        <v>11595</v>
      </c>
      <c r="L227" s="51">
        <f t="shared" si="57"/>
        <v>7730</v>
      </c>
      <c r="M227" s="51">
        <f>SUM(M213:M226)</f>
        <v>7281</v>
      </c>
      <c r="N227" s="51">
        <v>7842</v>
      </c>
      <c r="O227" s="51">
        <f aca="true" t="shared" si="58" ref="O227:W227">SUM(O213:O226)</f>
        <v>10115</v>
      </c>
      <c r="P227" s="51">
        <f t="shared" si="58"/>
        <v>9258</v>
      </c>
      <c r="Q227" s="51">
        <f t="shared" si="58"/>
        <v>11495</v>
      </c>
      <c r="R227" s="51">
        <f t="shared" si="58"/>
        <v>14141</v>
      </c>
      <c r="S227" s="51">
        <f t="shared" si="58"/>
        <v>19018</v>
      </c>
      <c r="T227" s="51">
        <f t="shared" si="58"/>
        <v>21013</v>
      </c>
      <c r="U227" s="51">
        <f t="shared" si="58"/>
        <v>18832</v>
      </c>
      <c r="V227" s="51">
        <f t="shared" si="58"/>
        <v>14771</v>
      </c>
      <c r="W227" s="51">
        <f t="shared" si="58"/>
        <v>0</v>
      </c>
    </row>
    <row r="228" spans="1:23" ht="9.75" customHeight="1">
      <c r="A228" s="36"/>
      <c r="B228" s="51"/>
      <c r="C228" s="51"/>
      <c r="D228" s="51" t="s">
        <v>0</v>
      </c>
      <c r="E228" s="51"/>
      <c r="F228" s="51"/>
      <c r="G228" s="51"/>
      <c r="H228" s="51"/>
      <c r="I228" s="51"/>
      <c r="J228" s="51"/>
      <c r="K228" s="38"/>
      <c r="L228" s="51"/>
      <c r="M228" s="39"/>
      <c r="N228" s="51"/>
      <c r="O228" s="39"/>
      <c r="P228" s="39"/>
      <c r="Q228" s="39"/>
      <c r="R228" s="39"/>
      <c r="S228" s="39"/>
      <c r="T228" s="39"/>
      <c r="U228" s="56"/>
      <c r="V228" s="39"/>
      <c r="W228" s="25"/>
    </row>
    <row r="229" spans="1:23" ht="9.75" customHeight="1">
      <c r="A229" s="36" t="s">
        <v>29</v>
      </c>
      <c r="B229" s="51"/>
      <c r="C229" s="51">
        <v>72</v>
      </c>
      <c r="D229" s="51">
        <v>44</v>
      </c>
      <c r="E229" s="51">
        <v>196</v>
      </c>
      <c r="F229" s="51">
        <f>E229*2/3</f>
        <v>130.66666666666666</v>
      </c>
      <c r="G229" s="51">
        <v>282</v>
      </c>
      <c r="H229" s="51">
        <f>G229*2/3</f>
        <v>188</v>
      </c>
      <c r="I229" s="51">
        <v>204</v>
      </c>
      <c r="J229" s="51">
        <f aca="true" t="shared" si="59" ref="J229:J237">I229*2/3</f>
        <v>136</v>
      </c>
      <c r="K229" s="38">
        <v>300</v>
      </c>
      <c r="L229" s="51">
        <f aca="true" t="shared" si="60" ref="L229:L237">K229*2/3</f>
        <v>200</v>
      </c>
      <c r="M229" s="39">
        <v>182</v>
      </c>
      <c r="N229" s="51">
        <v>157</v>
      </c>
      <c r="O229" s="39">
        <v>226</v>
      </c>
      <c r="P229" s="39">
        <v>233</v>
      </c>
      <c r="Q229" s="39">
        <v>135</v>
      </c>
      <c r="R229" s="39">
        <v>132</v>
      </c>
      <c r="S229" s="39">
        <v>198</v>
      </c>
      <c r="T229" s="39">
        <v>180</v>
      </c>
      <c r="U229" s="56">
        <v>240</v>
      </c>
      <c r="V229" s="39">
        <v>168</v>
      </c>
      <c r="W229" s="18"/>
    </row>
    <row r="230" spans="1:23" ht="9.75" customHeight="1">
      <c r="A230" s="36" t="s">
        <v>31</v>
      </c>
      <c r="B230" s="51"/>
      <c r="C230" s="51">
        <v>91</v>
      </c>
      <c r="D230" s="51">
        <v>75</v>
      </c>
      <c r="E230" s="51">
        <v>220</v>
      </c>
      <c r="F230" s="51">
        <f>E230*2/3</f>
        <v>146.66666666666666</v>
      </c>
      <c r="G230" s="51">
        <v>195</v>
      </c>
      <c r="H230" s="51">
        <f>G230*2/3</f>
        <v>130</v>
      </c>
      <c r="I230" s="51">
        <v>185</v>
      </c>
      <c r="J230" s="51">
        <f t="shared" si="59"/>
        <v>123.33333333333333</v>
      </c>
      <c r="K230" s="38">
        <v>170</v>
      </c>
      <c r="L230" s="51">
        <f t="shared" si="60"/>
        <v>113.33333333333333</v>
      </c>
      <c r="M230" s="39">
        <v>97</v>
      </c>
      <c r="N230" s="51">
        <v>74</v>
      </c>
      <c r="O230" s="39">
        <v>107</v>
      </c>
      <c r="P230" s="39">
        <v>120</v>
      </c>
      <c r="Q230" s="39">
        <v>156</v>
      </c>
      <c r="R230" s="39">
        <v>501</v>
      </c>
      <c r="S230" s="39">
        <v>1588</v>
      </c>
      <c r="T230" s="39">
        <v>2189</v>
      </c>
      <c r="U230" s="56">
        <v>1514</v>
      </c>
      <c r="V230" s="39">
        <v>368</v>
      </c>
      <c r="W230" s="18"/>
    </row>
    <row r="231" spans="1:23" ht="9.75" customHeight="1">
      <c r="A231" s="36" t="s">
        <v>65</v>
      </c>
      <c r="B231" s="51"/>
      <c r="C231" s="51">
        <v>0</v>
      </c>
      <c r="D231" s="51">
        <v>0</v>
      </c>
      <c r="E231" s="51">
        <v>0</v>
      </c>
      <c r="F231" s="51">
        <f>E231*2/3</f>
        <v>0</v>
      </c>
      <c r="G231" s="51">
        <v>8</v>
      </c>
      <c r="H231" s="51">
        <f>G231*2/3</f>
        <v>5.333333333333333</v>
      </c>
      <c r="I231" s="51">
        <v>0</v>
      </c>
      <c r="J231" s="51">
        <f t="shared" si="59"/>
        <v>0</v>
      </c>
      <c r="K231" s="38">
        <v>2</v>
      </c>
      <c r="L231" s="51">
        <f t="shared" si="60"/>
        <v>1.3333333333333333</v>
      </c>
      <c r="M231" s="39">
        <v>39</v>
      </c>
      <c r="N231" s="51">
        <v>26</v>
      </c>
      <c r="O231" s="39">
        <v>81</v>
      </c>
      <c r="P231" s="39">
        <v>90</v>
      </c>
      <c r="Q231" s="39">
        <v>36</v>
      </c>
      <c r="R231" s="39">
        <v>72</v>
      </c>
      <c r="S231" s="39">
        <v>15</v>
      </c>
      <c r="T231" s="39">
        <v>108</v>
      </c>
      <c r="U231" s="56">
        <v>15</v>
      </c>
      <c r="V231" s="39">
        <v>3</v>
      </c>
      <c r="W231" s="18"/>
    </row>
    <row r="232" spans="1:23" ht="9.75" customHeight="1">
      <c r="A232" s="36" t="s">
        <v>91</v>
      </c>
      <c r="B232" s="37"/>
      <c r="C232" s="57"/>
      <c r="D232" s="57"/>
      <c r="E232" s="57"/>
      <c r="F232" s="58" t="s">
        <v>99</v>
      </c>
      <c r="G232" s="59" t="s">
        <v>99</v>
      </c>
      <c r="H232" s="51" t="s">
        <v>97</v>
      </c>
      <c r="I232" s="51">
        <v>482</v>
      </c>
      <c r="J232" s="51">
        <f t="shared" si="59"/>
        <v>321.3333333333333</v>
      </c>
      <c r="K232" s="38">
        <v>508</v>
      </c>
      <c r="L232" s="51">
        <f t="shared" si="60"/>
        <v>338.6666666666667</v>
      </c>
      <c r="M232" s="39">
        <v>235</v>
      </c>
      <c r="N232" s="51">
        <v>190</v>
      </c>
      <c r="O232" s="39">
        <v>324</v>
      </c>
      <c r="P232" s="39">
        <v>354</v>
      </c>
      <c r="Q232" s="39">
        <v>358</v>
      </c>
      <c r="R232" s="39">
        <v>506</v>
      </c>
      <c r="S232" s="39">
        <v>1020</v>
      </c>
      <c r="T232" s="39">
        <v>1011</v>
      </c>
      <c r="U232" s="56">
        <v>12498</v>
      </c>
      <c r="V232" s="39">
        <v>9889</v>
      </c>
      <c r="W232" s="18"/>
    </row>
    <row r="233" spans="1:23" ht="9.75" customHeight="1">
      <c r="A233" s="36" t="s">
        <v>92</v>
      </c>
      <c r="B233" s="37"/>
      <c r="C233" s="57"/>
      <c r="D233" s="57"/>
      <c r="E233" s="57"/>
      <c r="F233" s="58" t="s">
        <v>99</v>
      </c>
      <c r="G233" s="59" t="s">
        <v>99</v>
      </c>
      <c r="H233" s="51" t="s">
        <v>97</v>
      </c>
      <c r="I233" s="51">
        <v>4656</v>
      </c>
      <c r="J233" s="51">
        <f t="shared" si="59"/>
        <v>3104</v>
      </c>
      <c r="K233" s="38">
        <v>455</v>
      </c>
      <c r="L233" s="51">
        <f t="shared" si="60"/>
        <v>303.3333333333333</v>
      </c>
      <c r="M233" s="39">
        <v>3</v>
      </c>
      <c r="N233" s="51">
        <v>3</v>
      </c>
      <c r="O233" s="39">
        <v>30</v>
      </c>
      <c r="P233" s="39">
        <v>0</v>
      </c>
      <c r="Q233" s="39">
        <v>30</v>
      </c>
      <c r="R233" s="39">
        <v>0</v>
      </c>
      <c r="S233" s="39">
        <v>13257</v>
      </c>
      <c r="T233" s="39">
        <v>13293</v>
      </c>
      <c r="U233" s="56">
        <v>0</v>
      </c>
      <c r="V233" s="39">
        <v>255</v>
      </c>
      <c r="W233" s="18"/>
    </row>
    <row r="234" spans="1:23" ht="9.75" customHeight="1">
      <c r="A234" s="36" t="s">
        <v>95</v>
      </c>
      <c r="B234" s="51"/>
      <c r="C234" s="51">
        <v>0</v>
      </c>
      <c r="D234" s="51">
        <v>0</v>
      </c>
      <c r="E234" s="51">
        <v>0</v>
      </c>
      <c r="F234" s="51">
        <f>E234*2/3</f>
        <v>0</v>
      </c>
      <c r="G234" s="51">
        <v>20</v>
      </c>
      <c r="H234" s="51">
        <f>G234*2/3</f>
        <v>13.333333333333334</v>
      </c>
      <c r="I234" s="51">
        <v>0</v>
      </c>
      <c r="J234" s="51">
        <f t="shared" si="59"/>
        <v>0</v>
      </c>
      <c r="K234" s="38">
        <v>0</v>
      </c>
      <c r="L234" s="51">
        <f t="shared" si="60"/>
        <v>0</v>
      </c>
      <c r="M234" s="39">
        <v>0</v>
      </c>
      <c r="N234" s="51">
        <v>0</v>
      </c>
      <c r="O234" s="39">
        <v>21</v>
      </c>
      <c r="P234" s="39">
        <v>69</v>
      </c>
      <c r="Q234" s="39">
        <v>109</v>
      </c>
      <c r="R234" s="39">
        <v>125</v>
      </c>
      <c r="S234" s="39">
        <v>162</v>
      </c>
      <c r="T234" s="39">
        <v>201</v>
      </c>
      <c r="U234" s="56">
        <v>129</v>
      </c>
      <c r="V234" s="39">
        <v>18</v>
      </c>
      <c r="W234" s="18"/>
    </row>
    <row r="235" spans="1:23" ht="9.75" customHeight="1">
      <c r="A235" s="36" t="s">
        <v>122</v>
      </c>
      <c r="B235" s="51"/>
      <c r="C235" s="51">
        <v>4</v>
      </c>
      <c r="D235" s="51">
        <v>0</v>
      </c>
      <c r="E235" s="51">
        <v>6</v>
      </c>
      <c r="F235" s="51">
        <f>E235*2/3</f>
        <v>4</v>
      </c>
      <c r="G235" s="51">
        <v>9</v>
      </c>
      <c r="H235" s="51">
        <f>G235*2/3</f>
        <v>6</v>
      </c>
      <c r="I235" s="51">
        <v>0</v>
      </c>
      <c r="J235" s="51">
        <f t="shared" si="59"/>
        <v>0</v>
      </c>
      <c r="K235" s="38">
        <v>0</v>
      </c>
      <c r="L235" s="51">
        <f t="shared" si="60"/>
        <v>0</v>
      </c>
      <c r="M235" s="39">
        <v>24</v>
      </c>
      <c r="N235" s="51">
        <v>16</v>
      </c>
      <c r="O235" s="39">
        <v>0</v>
      </c>
      <c r="P235" s="39">
        <v>0</v>
      </c>
      <c r="Q235" s="39">
        <v>0</v>
      </c>
      <c r="R235" s="39">
        <v>12</v>
      </c>
      <c r="S235" s="39">
        <v>6</v>
      </c>
      <c r="T235" s="39">
        <v>21</v>
      </c>
      <c r="U235" s="56">
        <v>27</v>
      </c>
      <c r="V235" s="39">
        <v>3</v>
      </c>
      <c r="W235" s="18"/>
    </row>
    <row r="236" spans="1:23" ht="9.75" customHeight="1">
      <c r="A236" s="36" t="s">
        <v>162</v>
      </c>
      <c r="B236" s="51"/>
      <c r="C236" s="51">
        <v>125</v>
      </c>
      <c r="D236" s="51">
        <v>45</v>
      </c>
      <c r="E236" s="51">
        <v>5</v>
      </c>
      <c r="F236" s="51">
        <f>E236*2/3</f>
        <v>3.3333333333333335</v>
      </c>
      <c r="G236" s="51">
        <v>0</v>
      </c>
      <c r="H236" s="51">
        <f>G236*2/3</f>
        <v>0</v>
      </c>
      <c r="I236" s="51">
        <v>0</v>
      </c>
      <c r="J236" s="51">
        <f t="shared" si="59"/>
        <v>0</v>
      </c>
      <c r="K236" s="38">
        <v>0</v>
      </c>
      <c r="L236" s="51">
        <f t="shared" si="60"/>
        <v>0</v>
      </c>
      <c r="M236" s="39">
        <v>0</v>
      </c>
      <c r="N236" s="51">
        <v>0</v>
      </c>
      <c r="O236" s="39">
        <v>0</v>
      </c>
      <c r="P236" s="39">
        <v>9</v>
      </c>
      <c r="Q236" s="39">
        <v>3</v>
      </c>
      <c r="R236" s="39">
        <v>30</v>
      </c>
      <c r="S236" s="39">
        <v>24</v>
      </c>
      <c r="T236" s="39">
        <v>30</v>
      </c>
      <c r="U236" s="56">
        <v>15</v>
      </c>
      <c r="V236" s="39">
        <v>6</v>
      </c>
      <c r="W236" s="18"/>
    </row>
    <row r="237" spans="1:23" ht="9.75" customHeight="1">
      <c r="A237" s="36" t="s">
        <v>41</v>
      </c>
      <c r="B237" s="51"/>
      <c r="C237" s="51">
        <f>SUM(C229:C236)</f>
        <v>292</v>
      </c>
      <c r="D237" s="51">
        <f>SUM(D229:D236)</f>
        <v>164</v>
      </c>
      <c r="E237" s="51">
        <f>SUM(E229:E236)</f>
        <v>427</v>
      </c>
      <c r="F237" s="51">
        <f>E237*2/3</f>
        <v>284.6666666666667</v>
      </c>
      <c r="G237" s="51">
        <f>SUM(G229:G236)</f>
        <v>514</v>
      </c>
      <c r="H237" s="51">
        <f>G237*2/3</f>
        <v>342.6666666666667</v>
      </c>
      <c r="I237" s="51">
        <f>SUM(I229:I236)</f>
        <v>5527</v>
      </c>
      <c r="J237" s="51">
        <f t="shared" si="59"/>
        <v>3684.6666666666665</v>
      </c>
      <c r="K237" s="51">
        <f>SUM(K229:K236)</f>
        <v>1435</v>
      </c>
      <c r="L237" s="51">
        <f t="shared" si="60"/>
        <v>956.6666666666666</v>
      </c>
      <c r="M237" s="51">
        <f>SUM(M229:M236)</f>
        <v>580</v>
      </c>
      <c r="N237" s="51">
        <v>466</v>
      </c>
      <c r="O237" s="51">
        <f aca="true" t="shared" si="61" ref="O237:W237">SUM(O229:O236)</f>
        <v>789</v>
      </c>
      <c r="P237" s="51">
        <f t="shared" si="61"/>
        <v>875</v>
      </c>
      <c r="Q237" s="51">
        <f t="shared" si="61"/>
        <v>827</v>
      </c>
      <c r="R237" s="51">
        <f t="shared" si="61"/>
        <v>1378</v>
      </c>
      <c r="S237" s="51">
        <f t="shared" si="61"/>
        <v>16270</v>
      </c>
      <c r="T237" s="51">
        <f t="shared" si="61"/>
        <v>17033</v>
      </c>
      <c r="U237" s="51">
        <f t="shared" si="61"/>
        <v>14438</v>
      </c>
      <c r="V237" s="51">
        <f t="shared" si="61"/>
        <v>10710</v>
      </c>
      <c r="W237" s="51">
        <f t="shared" si="61"/>
        <v>0</v>
      </c>
    </row>
    <row r="238" spans="1:23" ht="9.75" customHeight="1">
      <c r="A238" s="36"/>
      <c r="B238" s="51"/>
      <c r="C238" s="51"/>
      <c r="D238" s="51" t="s">
        <v>0</v>
      </c>
      <c r="E238" s="51"/>
      <c r="F238" s="51"/>
      <c r="G238" s="51"/>
      <c r="H238" s="51"/>
      <c r="I238" s="51"/>
      <c r="J238" s="51"/>
      <c r="K238" s="38"/>
      <c r="L238" s="51"/>
      <c r="M238" s="39"/>
      <c r="N238" s="51"/>
      <c r="O238" s="39"/>
      <c r="P238" s="39"/>
      <c r="Q238" s="39"/>
      <c r="R238" s="39"/>
      <c r="S238" s="39"/>
      <c r="T238" s="39"/>
      <c r="U238" s="56"/>
      <c r="V238" s="39"/>
      <c r="W238" s="25"/>
    </row>
    <row r="239" spans="1:23" ht="9.75" customHeight="1">
      <c r="A239" s="36" t="s">
        <v>20</v>
      </c>
      <c r="B239" s="51"/>
      <c r="C239" s="51">
        <v>148</v>
      </c>
      <c r="D239" s="51">
        <v>94</v>
      </c>
      <c r="E239" s="51">
        <v>151</v>
      </c>
      <c r="F239" s="51">
        <f>E239*2/3</f>
        <v>100.66666666666667</v>
      </c>
      <c r="G239" s="51">
        <v>260</v>
      </c>
      <c r="H239" s="51">
        <f aca="true" t="shared" si="62" ref="H239:H244">G239*2/3</f>
        <v>173.33333333333334</v>
      </c>
      <c r="I239" s="51">
        <v>219</v>
      </c>
      <c r="J239" s="51">
        <f aca="true" t="shared" si="63" ref="J239:J244">I239*2/3</f>
        <v>146</v>
      </c>
      <c r="K239" s="38">
        <v>167</v>
      </c>
      <c r="L239" s="51">
        <f aca="true" t="shared" si="64" ref="L239:L244">K239*2/3</f>
        <v>111.33333333333333</v>
      </c>
      <c r="M239" s="39">
        <v>126</v>
      </c>
      <c r="N239" s="51">
        <v>126</v>
      </c>
      <c r="O239" s="39">
        <v>171</v>
      </c>
      <c r="P239" s="39">
        <v>137</v>
      </c>
      <c r="Q239" s="39">
        <v>128</v>
      </c>
      <c r="R239" s="39">
        <v>145</v>
      </c>
      <c r="S239" s="39">
        <v>115</v>
      </c>
      <c r="T239" s="39">
        <v>97</v>
      </c>
      <c r="U239" s="56">
        <v>94</v>
      </c>
      <c r="V239" s="39">
        <v>92</v>
      </c>
      <c r="W239" s="18"/>
    </row>
    <row r="240" spans="1:23" ht="9.75" customHeight="1">
      <c r="A240" s="36" t="s">
        <v>22</v>
      </c>
      <c r="B240" s="51"/>
      <c r="C240" s="51">
        <v>25</v>
      </c>
      <c r="D240" s="51">
        <v>10</v>
      </c>
      <c r="E240" s="51">
        <v>35</v>
      </c>
      <c r="F240" s="51">
        <f>E240*2/3</f>
        <v>23.333333333333332</v>
      </c>
      <c r="G240" s="51">
        <v>31</v>
      </c>
      <c r="H240" s="51">
        <f t="shared" si="62"/>
        <v>20.666666666666668</v>
      </c>
      <c r="I240" s="51">
        <v>6</v>
      </c>
      <c r="J240" s="51">
        <f t="shared" si="63"/>
        <v>4</v>
      </c>
      <c r="K240" s="38">
        <v>0</v>
      </c>
      <c r="L240" s="51">
        <f t="shared" si="64"/>
        <v>0</v>
      </c>
      <c r="M240" s="39">
        <v>24</v>
      </c>
      <c r="N240" s="51">
        <v>24</v>
      </c>
      <c r="O240" s="39">
        <v>120</v>
      </c>
      <c r="P240" s="39">
        <v>96</v>
      </c>
      <c r="Q240" s="39">
        <v>45</v>
      </c>
      <c r="R240" s="39">
        <v>114</v>
      </c>
      <c r="S240" s="39">
        <v>63</v>
      </c>
      <c r="T240" s="39">
        <v>114</v>
      </c>
      <c r="U240" s="56">
        <v>73</v>
      </c>
      <c r="V240" s="39">
        <v>51</v>
      </c>
      <c r="W240" s="18"/>
    </row>
    <row r="241" spans="1:23" ht="9.75" customHeight="1">
      <c r="A241" s="36" t="s">
        <v>50</v>
      </c>
      <c r="B241" s="51"/>
      <c r="C241" s="51">
        <v>178</v>
      </c>
      <c r="D241" s="51">
        <v>502</v>
      </c>
      <c r="E241" s="51">
        <v>664</v>
      </c>
      <c r="F241" s="51">
        <f>E241*2/3</f>
        <v>442.6666666666667</v>
      </c>
      <c r="G241" s="51">
        <v>582</v>
      </c>
      <c r="H241" s="51">
        <f t="shared" si="62"/>
        <v>388</v>
      </c>
      <c r="I241" s="51">
        <v>690</v>
      </c>
      <c r="J241" s="51">
        <f t="shared" si="63"/>
        <v>460</v>
      </c>
      <c r="K241" s="38">
        <v>613</v>
      </c>
      <c r="L241" s="51">
        <f t="shared" si="64"/>
        <v>408.6666666666667</v>
      </c>
      <c r="M241" s="39">
        <v>330</v>
      </c>
      <c r="N241" s="51">
        <v>300</v>
      </c>
      <c r="O241" s="39">
        <v>500</v>
      </c>
      <c r="P241" s="39">
        <v>441</v>
      </c>
      <c r="Q241" s="39">
        <v>327</v>
      </c>
      <c r="R241" s="39">
        <v>392</v>
      </c>
      <c r="S241" s="39">
        <v>405</v>
      </c>
      <c r="T241" s="39">
        <v>409</v>
      </c>
      <c r="U241" s="56">
        <v>589</v>
      </c>
      <c r="V241" s="39">
        <v>466</v>
      </c>
      <c r="W241" s="18"/>
    </row>
    <row r="242" spans="1:23" ht="9.75" customHeight="1">
      <c r="A242" s="36" t="s">
        <v>64</v>
      </c>
      <c r="B242" s="37"/>
      <c r="C242" s="57"/>
      <c r="D242" s="57"/>
      <c r="E242" s="59" t="s">
        <v>100</v>
      </c>
      <c r="F242" s="60" t="s">
        <v>100</v>
      </c>
      <c r="G242" s="51">
        <v>452</v>
      </c>
      <c r="H242" s="51">
        <f t="shared" si="62"/>
        <v>301.3333333333333</v>
      </c>
      <c r="I242" s="51">
        <v>274</v>
      </c>
      <c r="J242" s="51">
        <f t="shared" si="63"/>
        <v>182.66666666666666</v>
      </c>
      <c r="K242" s="38">
        <v>377</v>
      </c>
      <c r="L242" s="51">
        <f t="shared" si="64"/>
        <v>251.33333333333334</v>
      </c>
      <c r="M242" s="39">
        <v>83</v>
      </c>
      <c r="N242" s="51">
        <v>55</v>
      </c>
      <c r="O242" s="39">
        <v>72</v>
      </c>
      <c r="P242" s="39">
        <v>51</v>
      </c>
      <c r="Q242" s="39">
        <v>39</v>
      </c>
      <c r="R242" s="39">
        <v>74</v>
      </c>
      <c r="S242" s="39">
        <v>66</v>
      </c>
      <c r="T242" s="39">
        <v>105</v>
      </c>
      <c r="U242" s="56">
        <v>135</v>
      </c>
      <c r="V242" s="39">
        <v>114</v>
      </c>
      <c r="W242" s="18"/>
    </row>
    <row r="243" spans="1:23" ht="9.75" customHeight="1">
      <c r="A243" s="37" t="s">
        <v>67</v>
      </c>
      <c r="B243" s="51"/>
      <c r="C243" s="51">
        <v>10</v>
      </c>
      <c r="D243" s="51">
        <v>31</v>
      </c>
      <c r="E243" s="51">
        <v>125</v>
      </c>
      <c r="F243" s="51">
        <f>E243*2/3</f>
        <v>83.33333333333333</v>
      </c>
      <c r="G243" s="51">
        <v>209</v>
      </c>
      <c r="H243" s="51">
        <f t="shared" si="62"/>
        <v>139.33333333333334</v>
      </c>
      <c r="I243" s="51">
        <v>241</v>
      </c>
      <c r="J243" s="51">
        <f t="shared" si="63"/>
        <v>160.66666666666666</v>
      </c>
      <c r="K243" s="38">
        <v>171</v>
      </c>
      <c r="L243" s="51">
        <f t="shared" si="64"/>
        <v>114</v>
      </c>
      <c r="M243" s="39">
        <v>59</v>
      </c>
      <c r="N243" s="51">
        <v>39</v>
      </c>
      <c r="O243" s="39">
        <v>33</v>
      </c>
      <c r="P243" s="39">
        <v>9</v>
      </c>
      <c r="Q243" s="39">
        <v>6</v>
      </c>
      <c r="R243" s="39">
        <v>15</v>
      </c>
      <c r="S243" s="39">
        <v>15</v>
      </c>
      <c r="T243" s="39">
        <v>9</v>
      </c>
      <c r="U243" s="56">
        <v>9</v>
      </c>
      <c r="V243" s="39">
        <v>9</v>
      </c>
      <c r="W243" s="18"/>
    </row>
    <row r="244" spans="1:23" ht="9.75" customHeight="1">
      <c r="A244" s="37" t="s">
        <v>75</v>
      </c>
      <c r="B244" s="51"/>
      <c r="C244" s="51">
        <v>338</v>
      </c>
      <c r="D244" s="51">
        <v>193</v>
      </c>
      <c r="E244" s="51">
        <v>489</v>
      </c>
      <c r="F244" s="51">
        <f>E244*2/3</f>
        <v>326</v>
      </c>
      <c r="G244" s="51">
        <v>644</v>
      </c>
      <c r="H244" s="51">
        <f t="shared" si="62"/>
        <v>429.3333333333333</v>
      </c>
      <c r="I244" s="51">
        <v>819</v>
      </c>
      <c r="J244" s="51">
        <f t="shared" si="63"/>
        <v>546</v>
      </c>
      <c r="K244" s="38">
        <v>652</v>
      </c>
      <c r="L244" s="51">
        <f t="shared" si="64"/>
        <v>434.6666666666667</v>
      </c>
      <c r="M244" s="39">
        <v>386</v>
      </c>
      <c r="N244" s="51">
        <v>315</v>
      </c>
      <c r="O244" s="39">
        <v>509</v>
      </c>
      <c r="P244" s="39">
        <v>511</v>
      </c>
      <c r="Q244" s="39">
        <v>445</v>
      </c>
      <c r="R244" s="39">
        <v>427</v>
      </c>
      <c r="S244" s="39">
        <v>414</v>
      </c>
      <c r="T244" s="39">
        <v>359</v>
      </c>
      <c r="U244" s="56">
        <v>798</v>
      </c>
      <c r="V244" s="39">
        <v>1027</v>
      </c>
      <c r="W244" s="18"/>
    </row>
    <row r="245" spans="1:23" ht="9.75" customHeight="1">
      <c r="A245" s="37" t="s">
        <v>88</v>
      </c>
      <c r="B245" s="51"/>
      <c r="C245" s="51"/>
      <c r="D245" s="51"/>
      <c r="E245" s="51"/>
      <c r="F245" s="51"/>
      <c r="G245" s="51"/>
      <c r="H245" s="51">
        <v>0</v>
      </c>
      <c r="I245" s="51"/>
      <c r="J245" s="51">
        <v>0</v>
      </c>
      <c r="K245" s="38"/>
      <c r="L245" s="51">
        <v>0</v>
      </c>
      <c r="M245" s="39"/>
      <c r="N245" s="51">
        <v>0</v>
      </c>
      <c r="O245" s="39">
        <v>0</v>
      </c>
      <c r="P245" s="39">
        <v>0</v>
      </c>
      <c r="Q245" s="39">
        <v>0</v>
      </c>
      <c r="R245" s="39">
        <v>0</v>
      </c>
      <c r="S245" s="39">
        <v>0</v>
      </c>
      <c r="T245" s="39">
        <v>12</v>
      </c>
      <c r="U245" s="56">
        <v>21</v>
      </c>
      <c r="V245" s="39">
        <v>29</v>
      </c>
      <c r="W245" s="18"/>
    </row>
    <row r="246" spans="1:23" ht="9.75" customHeight="1">
      <c r="A246" s="37" t="s">
        <v>96</v>
      </c>
      <c r="B246" s="51"/>
      <c r="C246" s="51">
        <v>893</v>
      </c>
      <c r="D246" s="51">
        <v>1274</v>
      </c>
      <c r="E246" s="51">
        <v>1211</v>
      </c>
      <c r="F246" s="51">
        <f aca="true" t="shared" si="65" ref="F246:F254">E246*2/3</f>
        <v>807.3333333333334</v>
      </c>
      <c r="G246" s="51">
        <v>1197</v>
      </c>
      <c r="H246" s="51">
        <f aca="true" t="shared" si="66" ref="H246:H254">G246*2/3</f>
        <v>798</v>
      </c>
      <c r="I246" s="51">
        <v>1094</v>
      </c>
      <c r="J246" s="51">
        <f aca="true" t="shared" si="67" ref="J246:J254">I246*2/3</f>
        <v>729.3333333333334</v>
      </c>
      <c r="K246" s="38">
        <v>686</v>
      </c>
      <c r="L246" s="51">
        <f aca="true" t="shared" si="68" ref="L246:L254">K246*2/3</f>
        <v>457.3333333333333</v>
      </c>
      <c r="M246" s="39">
        <v>613</v>
      </c>
      <c r="N246" s="51">
        <v>608</v>
      </c>
      <c r="O246" s="39">
        <v>538</v>
      </c>
      <c r="P246" s="39">
        <v>664</v>
      </c>
      <c r="Q246" s="39">
        <v>677</v>
      </c>
      <c r="R246" s="39">
        <v>587</v>
      </c>
      <c r="S246" s="39">
        <v>481</v>
      </c>
      <c r="T246" s="39">
        <v>484</v>
      </c>
      <c r="U246" s="56">
        <v>459</v>
      </c>
      <c r="V246" s="39">
        <v>507</v>
      </c>
      <c r="W246" s="18"/>
    </row>
    <row r="247" spans="1:23" ht="9.75" customHeight="1">
      <c r="A247" s="37" t="s">
        <v>102</v>
      </c>
      <c r="B247" s="51"/>
      <c r="C247" s="51">
        <v>6</v>
      </c>
      <c r="D247" s="51">
        <v>0</v>
      </c>
      <c r="E247" s="51">
        <v>2</v>
      </c>
      <c r="F247" s="51">
        <f t="shared" si="65"/>
        <v>1.3333333333333333</v>
      </c>
      <c r="G247" s="51">
        <v>6</v>
      </c>
      <c r="H247" s="51">
        <f t="shared" si="66"/>
        <v>4</v>
      </c>
      <c r="I247" s="51">
        <v>2</v>
      </c>
      <c r="J247" s="51">
        <f t="shared" si="67"/>
        <v>1.3333333333333333</v>
      </c>
      <c r="K247" s="38">
        <v>2</v>
      </c>
      <c r="L247" s="51">
        <f t="shared" si="68"/>
        <v>1.3333333333333333</v>
      </c>
      <c r="M247" s="39">
        <v>4</v>
      </c>
      <c r="N247" s="51">
        <v>4</v>
      </c>
      <c r="O247" s="39">
        <v>0</v>
      </c>
      <c r="P247" s="39">
        <v>0</v>
      </c>
      <c r="Q247" s="39">
        <v>2</v>
      </c>
      <c r="R247" s="39">
        <v>0</v>
      </c>
      <c r="S247" s="39">
        <v>3</v>
      </c>
      <c r="T247" s="39">
        <v>0</v>
      </c>
      <c r="U247" s="56">
        <v>0</v>
      </c>
      <c r="V247" s="39">
        <v>0</v>
      </c>
      <c r="W247" s="18"/>
    </row>
    <row r="248" spans="1:23" ht="9.75" customHeight="1">
      <c r="A248" s="37" t="s">
        <v>120</v>
      </c>
      <c r="B248" s="51"/>
      <c r="C248" s="51">
        <v>50</v>
      </c>
      <c r="D248" s="51">
        <v>55</v>
      </c>
      <c r="E248" s="51">
        <v>140</v>
      </c>
      <c r="F248" s="51">
        <f t="shared" si="65"/>
        <v>93.33333333333333</v>
      </c>
      <c r="G248" s="51">
        <v>109</v>
      </c>
      <c r="H248" s="51">
        <f t="shared" si="66"/>
        <v>72.66666666666667</v>
      </c>
      <c r="I248" s="51">
        <v>150</v>
      </c>
      <c r="J248" s="51">
        <f t="shared" si="67"/>
        <v>100</v>
      </c>
      <c r="K248" s="38">
        <v>115</v>
      </c>
      <c r="L248" s="51">
        <f t="shared" si="68"/>
        <v>76.66666666666667</v>
      </c>
      <c r="M248" s="39">
        <v>93</v>
      </c>
      <c r="N248" s="51">
        <v>78</v>
      </c>
      <c r="O248" s="39">
        <v>81</v>
      </c>
      <c r="P248" s="39">
        <v>60</v>
      </c>
      <c r="Q248" s="39">
        <v>87</v>
      </c>
      <c r="R248" s="39">
        <v>72</v>
      </c>
      <c r="S248" s="39">
        <v>87</v>
      </c>
      <c r="T248" s="39">
        <v>141</v>
      </c>
      <c r="U248" s="56">
        <v>78</v>
      </c>
      <c r="V248" s="39">
        <v>105</v>
      </c>
      <c r="W248" s="18"/>
    </row>
    <row r="249" spans="1:23" ht="9.75" customHeight="1">
      <c r="A249" s="37" t="s">
        <v>123</v>
      </c>
      <c r="B249" s="51"/>
      <c r="C249" s="51">
        <v>64</v>
      </c>
      <c r="D249" s="51">
        <v>55</v>
      </c>
      <c r="E249" s="51">
        <v>191</v>
      </c>
      <c r="F249" s="51">
        <f t="shared" si="65"/>
        <v>127.33333333333333</v>
      </c>
      <c r="G249" s="51">
        <v>443</v>
      </c>
      <c r="H249" s="51">
        <f t="shared" si="66"/>
        <v>295.3333333333333</v>
      </c>
      <c r="I249" s="51">
        <v>333</v>
      </c>
      <c r="J249" s="51">
        <f t="shared" si="67"/>
        <v>222</v>
      </c>
      <c r="K249" s="38">
        <v>436</v>
      </c>
      <c r="L249" s="51">
        <f t="shared" si="68"/>
        <v>290.6666666666667</v>
      </c>
      <c r="M249" s="39">
        <v>420</v>
      </c>
      <c r="N249" s="51">
        <v>313</v>
      </c>
      <c r="O249" s="39">
        <v>587</v>
      </c>
      <c r="P249" s="39">
        <v>683</v>
      </c>
      <c r="Q249" s="39">
        <v>631</v>
      </c>
      <c r="R249" s="39">
        <v>810</v>
      </c>
      <c r="S249" s="39">
        <v>648</v>
      </c>
      <c r="T249" s="39">
        <v>744</v>
      </c>
      <c r="U249" s="56">
        <v>672</v>
      </c>
      <c r="V249" s="39">
        <v>570</v>
      </c>
      <c r="W249" s="18"/>
    </row>
    <row r="250" spans="1:23" ht="9.75" customHeight="1">
      <c r="A250" s="37" t="s">
        <v>126</v>
      </c>
      <c r="B250" s="51"/>
      <c r="C250" s="51">
        <v>305</v>
      </c>
      <c r="D250" s="51">
        <v>226</v>
      </c>
      <c r="E250" s="51">
        <v>788</v>
      </c>
      <c r="F250" s="51">
        <f t="shared" si="65"/>
        <v>525.3333333333334</v>
      </c>
      <c r="G250" s="51">
        <v>1146</v>
      </c>
      <c r="H250" s="51">
        <f t="shared" si="66"/>
        <v>764</v>
      </c>
      <c r="I250" s="51">
        <v>1392</v>
      </c>
      <c r="J250" s="51">
        <f t="shared" si="67"/>
        <v>928</v>
      </c>
      <c r="K250" s="38">
        <v>1251</v>
      </c>
      <c r="L250" s="51">
        <f t="shared" si="68"/>
        <v>834</v>
      </c>
      <c r="M250" s="39">
        <v>665</v>
      </c>
      <c r="N250" s="51">
        <v>559</v>
      </c>
      <c r="O250" s="39">
        <v>732</v>
      </c>
      <c r="P250" s="39">
        <v>736</v>
      </c>
      <c r="Q250" s="39">
        <v>551</v>
      </c>
      <c r="R250" s="39">
        <v>407</v>
      </c>
      <c r="S250" s="39">
        <v>337</v>
      </c>
      <c r="T250" s="39">
        <v>255</v>
      </c>
      <c r="U250" s="56">
        <v>250</v>
      </c>
      <c r="V250" s="39">
        <v>339</v>
      </c>
      <c r="W250" s="18"/>
    </row>
    <row r="251" spans="1:23" ht="9.75" customHeight="1">
      <c r="A251" s="37" t="s">
        <v>136</v>
      </c>
      <c r="B251" s="51"/>
      <c r="C251" s="51">
        <v>7</v>
      </c>
      <c r="D251" s="51">
        <v>0</v>
      </c>
      <c r="E251" s="51">
        <v>31</v>
      </c>
      <c r="F251" s="51">
        <f t="shared" si="65"/>
        <v>20.666666666666668</v>
      </c>
      <c r="G251" s="51">
        <v>50</v>
      </c>
      <c r="H251" s="51">
        <f t="shared" si="66"/>
        <v>33.333333333333336</v>
      </c>
      <c r="I251" s="51">
        <v>22</v>
      </c>
      <c r="J251" s="51">
        <f t="shared" si="67"/>
        <v>14.666666666666666</v>
      </c>
      <c r="K251" s="38">
        <v>47</v>
      </c>
      <c r="L251" s="51">
        <f t="shared" si="68"/>
        <v>31.333333333333332</v>
      </c>
      <c r="M251" s="39">
        <v>45</v>
      </c>
      <c r="N251" s="51">
        <v>39</v>
      </c>
      <c r="O251" s="39">
        <v>50</v>
      </c>
      <c r="P251" s="39">
        <v>65</v>
      </c>
      <c r="Q251" s="39">
        <v>36</v>
      </c>
      <c r="R251" s="39">
        <v>23</v>
      </c>
      <c r="S251" s="39">
        <v>5</v>
      </c>
      <c r="T251" s="39">
        <v>13</v>
      </c>
      <c r="U251" s="56">
        <v>3</v>
      </c>
      <c r="V251" s="39">
        <v>2</v>
      </c>
      <c r="W251" s="18"/>
    </row>
    <row r="252" spans="1:23" ht="9.75" customHeight="1">
      <c r="A252" s="37" t="s">
        <v>137</v>
      </c>
      <c r="B252" s="51"/>
      <c r="C252" s="51">
        <v>109</v>
      </c>
      <c r="D252" s="51">
        <v>85</v>
      </c>
      <c r="E252" s="51">
        <v>155</v>
      </c>
      <c r="F252" s="51">
        <f t="shared" si="65"/>
        <v>103.33333333333333</v>
      </c>
      <c r="G252" s="51">
        <v>179</v>
      </c>
      <c r="H252" s="51">
        <f t="shared" si="66"/>
        <v>119.33333333333333</v>
      </c>
      <c r="I252" s="51">
        <v>200</v>
      </c>
      <c r="J252" s="51">
        <f t="shared" si="67"/>
        <v>133.33333333333334</v>
      </c>
      <c r="K252" s="38">
        <v>110</v>
      </c>
      <c r="L252" s="51">
        <f t="shared" si="68"/>
        <v>73.33333333333333</v>
      </c>
      <c r="M252" s="39">
        <v>15</v>
      </c>
      <c r="N252" s="51">
        <v>13</v>
      </c>
      <c r="O252" s="39">
        <v>82</v>
      </c>
      <c r="P252" s="39">
        <v>80</v>
      </c>
      <c r="Q252" s="39">
        <v>124</v>
      </c>
      <c r="R252" s="39">
        <v>112</v>
      </c>
      <c r="S252" s="39">
        <v>124</v>
      </c>
      <c r="T252" s="39">
        <v>196</v>
      </c>
      <c r="U252" s="56">
        <v>78</v>
      </c>
      <c r="V252" s="39">
        <v>72</v>
      </c>
      <c r="W252" s="18"/>
    </row>
    <row r="253" spans="1:23" ht="9.75" customHeight="1">
      <c r="A253" s="37" t="s">
        <v>161</v>
      </c>
      <c r="B253" s="51"/>
      <c r="C253" s="51">
        <v>0</v>
      </c>
      <c r="D253" s="51">
        <v>0</v>
      </c>
      <c r="E253" s="51">
        <v>0</v>
      </c>
      <c r="F253" s="51">
        <f t="shared" si="65"/>
        <v>0</v>
      </c>
      <c r="G253" s="51">
        <v>0</v>
      </c>
      <c r="H253" s="51">
        <f t="shared" si="66"/>
        <v>0</v>
      </c>
      <c r="I253" s="51">
        <v>0</v>
      </c>
      <c r="J253" s="51">
        <f t="shared" si="67"/>
        <v>0</v>
      </c>
      <c r="K253" s="38">
        <v>0</v>
      </c>
      <c r="L253" s="51">
        <f t="shared" si="68"/>
        <v>0</v>
      </c>
      <c r="M253" s="39">
        <v>0</v>
      </c>
      <c r="N253" s="51"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0</v>
      </c>
      <c r="U253" s="56">
        <v>0</v>
      </c>
      <c r="V253" s="39">
        <v>39</v>
      </c>
      <c r="W253" s="18"/>
    </row>
    <row r="254" spans="1:23" ht="9.75" customHeight="1">
      <c r="A254" s="37" t="s">
        <v>42</v>
      </c>
      <c r="B254" s="51"/>
      <c r="C254" s="51">
        <f>SUM(C239:C253)</f>
        <v>2133</v>
      </c>
      <c r="D254" s="51">
        <f>SUM(D239:D253)</f>
        <v>2525</v>
      </c>
      <c r="E254" s="51">
        <f>SUM(E239:E253)</f>
        <v>3982</v>
      </c>
      <c r="F254" s="51">
        <f t="shared" si="65"/>
        <v>2654.6666666666665</v>
      </c>
      <c r="G254" s="51">
        <f>SUM(G239:G253)</f>
        <v>5308</v>
      </c>
      <c r="H254" s="51">
        <f t="shared" si="66"/>
        <v>3538.6666666666665</v>
      </c>
      <c r="I254" s="51">
        <f>SUM(I239:I253)</f>
        <v>5442</v>
      </c>
      <c r="J254" s="51">
        <f t="shared" si="67"/>
        <v>3628</v>
      </c>
      <c r="K254" s="51">
        <f>SUM(K239:K253)</f>
        <v>4627</v>
      </c>
      <c r="L254" s="51">
        <f t="shared" si="68"/>
        <v>3084.6666666666665</v>
      </c>
      <c r="M254" s="51">
        <f>SUM(M239:M253)</f>
        <v>2863</v>
      </c>
      <c r="N254" s="51">
        <v>2472</v>
      </c>
      <c r="O254" s="51">
        <f aca="true" t="shared" si="69" ref="O254:W254">SUM(O239:O253)</f>
        <v>3475</v>
      </c>
      <c r="P254" s="51">
        <f t="shared" si="69"/>
        <v>3533</v>
      </c>
      <c r="Q254" s="51">
        <f t="shared" si="69"/>
        <v>3098</v>
      </c>
      <c r="R254" s="51">
        <f t="shared" si="69"/>
        <v>3178</v>
      </c>
      <c r="S254" s="51">
        <f t="shared" si="69"/>
        <v>2763</v>
      </c>
      <c r="T254" s="51">
        <f t="shared" si="69"/>
        <v>2938</v>
      </c>
      <c r="U254" s="51">
        <f t="shared" si="69"/>
        <v>3259</v>
      </c>
      <c r="V254" s="51">
        <f t="shared" si="69"/>
        <v>3422</v>
      </c>
      <c r="W254" s="51">
        <f t="shared" si="69"/>
        <v>0</v>
      </c>
    </row>
    <row r="255" spans="1:23" ht="9.75" customHeight="1">
      <c r="A255" s="37"/>
      <c r="B255" s="51"/>
      <c r="C255" s="51"/>
      <c r="D255" s="51" t="s">
        <v>0</v>
      </c>
      <c r="E255" s="51"/>
      <c r="F255" s="51"/>
      <c r="G255" s="51"/>
      <c r="H255" s="51"/>
      <c r="I255" s="51"/>
      <c r="J255" s="51"/>
      <c r="K255" s="38"/>
      <c r="L255" s="51"/>
      <c r="M255" s="39"/>
      <c r="N255" s="51"/>
      <c r="O255" s="39"/>
      <c r="P255" s="39"/>
      <c r="Q255" s="39"/>
      <c r="R255" s="39"/>
      <c r="S255" s="39"/>
      <c r="T255" s="39"/>
      <c r="U255" s="56"/>
      <c r="V255" s="39"/>
      <c r="W255" s="25"/>
    </row>
    <row r="256" spans="1:23" ht="9.75" customHeight="1">
      <c r="A256" s="37" t="s">
        <v>76</v>
      </c>
      <c r="B256" s="51"/>
      <c r="C256" s="51">
        <v>0</v>
      </c>
      <c r="D256" s="51">
        <v>0</v>
      </c>
      <c r="E256" s="51">
        <v>0</v>
      </c>
      <c r="F256" s="51">
        <f>E256*2/3</f>
        <v>0</v>
      </c>
      <c r="G256" s="51">
        <v>50</v>
      </c>
      <c r="H256" s="51">
        <f>G256*2/3</f>
        <v>33.333333333333336</v>
      </c>
      <c r="I256" s="51">
        <v>0</v>
      </c>
      <c r="J256" s="51">
        <f>I256*2/3</f>
        <v>0</v>
      </c>
      <c r="K256" s="38">
        <v>66</v>
      </c>
      <c r="L256" s="51">
        <f>K256*2/3</f>
        <v>44</v>
      </c>
      <c r="M256" s="39">
        <v>54</v>
      </c>
      <c r="N256" s="51">
        <v>54</v>
      </c>
      <c r="O256" s="39">
        <v>105</v>
      </c>
      <c r="P256" s="39">
        <v>96</v>
      </c>
      <c r="Q256" s="39">
        <v>195</v>
      </c>
      <c r="R256" s="39">
        <v>72</v>
      </c>
      <c r="S256" s="39">
        <v>72</v>
      </c>
      <c r="T256" s="39">
        <v>105</v>
      </c>
      <c r="U256" s="56">
        <v>90</v>
      </c>
      <c r="V256" s="39">
        <v>0</v>
      </c>
      <c r="W256" s="18"/>
    </row>
    <row r="257" spans="1:23" ht="9.75" customHeight="1">
      <c r="A257" s="37" t="s">
        <v>82</v>
      </c>
      <c r="B257" s="51"/>
      <c r="C257" s="51">
        <v>0</v>
      </c>
      <c r="D257" s="51">
        <v>0</v>
      </c>
      <c r="E257" s="51">
        <v>0</v>
      </c>
      <c r="F257" s="51">
        <f>E257*2/3</f>
        <v>0</v>
      </c>
      <c r="G257" s="51">
        <v>26</v>
      </c>
      <c r="H257" s="51">
        <f>G257*2/3</f>
        <v>17.333333333333332</v>
      </c>
      <c r="I257" s="51">
        <v>74</v>
      </c>
      <c r="J257" s="51">
        <f>I257*2/3</f>
        <v>49.333333333333336</v>
      </c>
      <c r="K257" s="38">
        <v>16</v>
      </c>
      <c r="L257" s="51">
        <f>K257*2/3</f>
        <v>10.666666666666666</v>
      </c>
      <c r="M257" s="39">
        <v>0</v>
      </c>
      <c r="N257" s="51">
        <v>0</v>
      </c>
      <c r="O257" s="39">
        <v>5</v>
      </c>
      <c r="P257" s="39">
        <v>16</v>
      </c>
      <c r="Q257" s="39">
        <v>20</v>
      </c>
      <c r="R257" s="39">
        <v>33</v>
      </c>
      <c r="S257" s="39">
        <v>40</v>
      </c>
      <c r="T257" s="39">
        <v>64</v>
      </c>
      <c r="U257" s="56">
        <v>28</v>
      </c>
      <c r="V257" s="39">
        <v>4</v>
      </c>
      <c r="W257" s="18"/>
    </row>
    <row r="258" spans="1:23" ht="9.75" customHeight="1">
      <c r="A258" s="37" t="s">
        <v>119</v>
      </c>
      <c r="B258" s="51"/>
      <c r="C258" s="51">
        <v>0</v>
      </c>
      <c r="D258" s="51">
        <v>0</v>
      </c>
      <c r="E258" s="51">
        <v>0</v>
      </c>
      <c r="F258" s="51">
        <f>E258*2/3</f>
        <v>0</v>
      </c>
      <c r="G258" s="51">
        <f>SUM(G256:G257)</f>
        <v>76</v>
      </c>
      <c r="H258" s="51">
        <f>G258*2/3</f>
        <v>50.666666666666664</v>
      </c>
      <c r="I258" s="51">
        <f>SUM(I256:I257)</f>
        <v>74</v>
      </c>
      <c r="J258" s="51">
        <f>I258*2/3</f>
        <v>49.333333333333336</v>
      </c>
      <c r="K258" s="51">
        <f>SUM(K256:K257)</f>
        <v>82</v>
      </c>
      <c r="L258" s="51">
        <f>K258*2/3</f>
        <v>54.666666666666664</v>
      </c>
      <c r="M258" s="51">
        <f>SUM(M256:M257)</f>
        <v>54</v>
      </c>
      <c r="N258" s="51">
        <v>54</v>
      </c>
      <c r="O258" s="51">
        <f>SUM(O256:O257)</f>
        <v>110</v>
      </c>
      <c r="P258" s="51">
        <f>SUM(P256:P257)</f>
        <v>112</v>
      </c>
      <c r="Q258" s="51">
        <f>SUM(Q256:Q257)</f>
        <v>215</v>
      </c>
      <c r="R258" s="51">
        <f>SUM(R256:R257)</f>
        <v>105</v>
      </c>
      <c r="S258" s="51">
        <f>SUM(S256:S257)</f>
        <v>112</v>
      </c>
      <c r="T258" s="51">
        <v>169</v>
      </c>
      <c r="U258" s="56">
        <v>118</v>
      </c>
      <c r="V258" s="51">
        <v>4</v>
      </c>
      <c r="W258" s="18"/>
    </row>
    <row r="259" spans="1:23" ht="9.75" customHeight="1">
      <c r="A259" s="37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39"/>
      <c r="N259" s="51"/>
      <c r="O259" s="39"/>
      <c r="P259" s="39"/>
      <c r="Q259" s="39"/>
      <c r="R259" s="39"/>
      <c r="S259" s="39"/>
      <c r="T259" s="39"/>
      <c r="U259" s="56"/>
      <c r="V259" s="39"/>
      <c r="W259" s="25"/>
    </row>
    <row r="260" spans="1:23" ht="9.75" customHeight="1">
      <c r="A260" s="37" t="s">
        <v>158</v>
      </c>
      <c r="B260" s="51"/>
      <c r="C260" s="51">
        <f>C258+C254+C237+C227+C211+C192+C179+C151</f>
        <v>12876</v>
      </c>
      <c r="D260" s="51">
        <f>D258+D254+D237+D227+D211+D192+D179+D151</f>
        <v>11701</v>
      </c>
      <c r="E260" s="51">
        <f>E258+E254+E237+E227+E211+E192+E179+E151</f>
        <v>19163</v>
      </c>
      <c r="F260" s="51">
        <f>E260*2/3</f>
        <v>12775.333333333334</v>
      </c>
      <c r="G260" s="51">
        <f>G258+G254+G237+G227+G211+G192+G179+G151</f>
        <v>23144</v>
      </c>
      <c r="H260" s="51">
        <f>G260*2/3</f>
        <v>15429.333333333334</v>
      </c>
      <c r="I260" s="51">
        <f>I258+I254+I237+I227+I211+I192+I179+I151</f>
        <v>50775</v>
      </c>
      <c r="J260" s="51">
        <f>I260*2/3</f>
        <v>33850</v>
      </c>
      <c r="K260" s="51">
        <f>K258+K254+K237+K227+K211+K192+K179+K151</f>
        <v>46220</v>
      </c>
      <c r="L260" s="51">
        <f>K260*2/3</f>
        <v>30813.333333333332</v>
      </c>
      <c r="M260" s="51">
        <v>30293</v>
      </c>
      <c r="N260" s="51">
        <v>28308</v>
      </c>
      <c r="O260" s="51">
        <f aca="true" t="shared" si="70" ref="O260:W260">O258+O254+O237+O227+O211+O192+O179+O151</f>
        <v>34041</v>
      </c>
      <c r="P260" s="51">
        <f t="shared" si="70"/>
        <v>31411</v>
      </c>
      <c r="Q260" s="51">
        <f t="shared" si="70"/>
        <v>38259</v>
      </c>
      <c r="R260" s="51">
        <f t="shared" si="70"/>
        <v>46111</v>
      </c>
      <c r="S260" s="51">
        <f t="shared" si="70"/>
        <v>63679</v>
      </c>
      <c r="T260" s="51">
        <f t="shared" si="70"/>
        <v>68546.5</v>
      </c>
      <c r="U260" s="51">
        <f t="shared" si="70"/>
        <v>67444.5</v>
      </c>
      <c r="V260" s="51">
        <f t="shared" si="70"/>
        <v>61564</v>
      </c>
      <c r="W260" s="51">
        <f t="shared" si="70"/>
        <v>0</v>
      </c>
    </row>
    <row r="261" spans="1:23" ht="9.75" customHeight="1">
      <c r="A261" s="65" t="s">
        <v>145</v>
      </c>
      <c r="B261" s="66"/>
      <c r="C261" s="66"/>
      <c r="D261" s="66"/>
      <c r="E261" s="66"/>
      <c r="F261" s="66"/>
      <c r="G261" s="66"/>
      <c r="H261" s="66"/>
      <c r="I261" s="66"/>
      <c r="J261" s="66"/>
      <c r="K261" s="67"/>
      <c r="L261" s="68"/>
      <c r="M261" s="69"/>
      <c r="N261" s="68"/>
      <c r="O261" s="68"/>
      <c r="P261" s="68"/>
      <c r="Q261" s="68"/>
      <c r="R261" s="68"/>
      <c r="S261" s="70"/>
      <c r="T261" s="40"/>
      <c r="U261" s="27"/>
      <c r="V261" s="40"/>
      <c r="W261" s="25"/>
    </row>
    <row r="262" spans="1:22" ht="9.75" customHeight="1">
      <c r="A262" s="31"/>
      <c r="B262" s="32"/>
      <c r="C262" s="32"/>
      <c r="D262" s="32"/>
      <c r="E262" s="32"/>
      <c r="F262" s="32"/>
      <c r="G262" s="32"/>
      <c r="H262" s="32"/>
      <c r="I262" s="32"/>
      <c r="J262" s="32"/>
      <c r="K262" s="33"/>
      <c r="L262" s="33"/>
      <c r="M262" s="34"/>
      <c r="N262" s="34"/>
      <c r="O262" s="34"/>
      <c r="P262" s="34"/>
      <c r="Q262" s="40"/>
      <c r="R262" s="40"/>
      <c r="S262" s="40"/>
      <c r="T262" s="40"/>
      <c r="U262" s="27"/>
      <c r="V262" s="40"/>
    </row>
    <row r="263" spans="1:22" ht="9.75" customHeight="1">
      <c r="A263" s="65" t="s">
        <v>4</v>
      </c>
      <c r="B263" s="66"/>
      <c r="C263" s="66"/>
      <c r="D263" s="66"/>
      <c r="E263" s="66"/>
      <c r="F263" s="66"/>
      <c r="G263" s="66"/>
      <c r="H263" s="66"/>
      <c r="I263" s="66"/>
      <c r="J263" s="66"/>
      <c r="K263" s="67"/>
      <c r="L263" s="68"/>
      <c r="M263" s="69"/>
      <c r="N263" s="68"/>
      <c r="O263" s="68"/>
      <c r="P263" s="68"/>
      <c r="Q263" s="68"/>
      <c r="R263" s="68"/>
      <c r="S263" s="70"/>
      <c r="T263" s="40"/>
      <c r="U263" s="27"/>
      <c r="V263" s="40"/>
    </row>
    <row r="264" spans="1:22" ht="9.75" customHeight="1">
      <c r="A264" s="65" t="s">
        <v>172</v>
      </c>
      <c r="B264" s="66"/>
      <c r="C264" s="66"/>
      <c r="D264" s="66"/>
      <c r="E264" s="66"/>
      <c r="F264" s="66"/>
      <c r="G264" s="66"/>
      <c r="H264" s="66"/>
      <c r="I264" s="66"/>
      <c r="J264" s="66"/>
      <c r="K264" s="67"/>
      <c r="L264" s="68"/>
      <c r="M264" s="69"/>
      <c r="N264" s="68"/>
      <c r="O264" s="68"/>
      <c r="P264" s="68"/>
      <c r="Q264" s="68"/>
      <c r="R264" s="68"/>
      <c r="S264" s="70"/>
      <c r="T264" s="40"/>
      <c r="U264" s="27"/>
      <c r="V264" s="40"/>
    </row>
    <row r="265" spans="1:22" ht="9.75" customHeight="1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8"/>
      <c r="L265" s="38"/>
      <c r="M265" s="39"/>
      <c r="N265" s="39"/>
      <c r="O265" s="39"/>
      <c r="P265" s="39"/>
      <c r="Q265" s="40"/>
      <c r="R265" s="40"/>
      <c r="S265" s="40"/>
      <c r="T265" s="40"/>
      <c r="U265" s="27"/>
      <c r="V265" s="40"/>
    </row>
    <row r="266" spans="1:23" ht="9.75" customHeight="1">
      <c r="A266" s="41"/>
      <c r="B266" s="42"/>
      <c r="C266" s="42"/>
      <c r="D266" s="42"/>
      <c r="E266" s="42" t="s">
        <v>129</v>
      </c>
      <c r="F266" s="42"/>
      <c r="G266" s="42" t="s">
        <v>129</v>
      </c>
      <c r="H266" s="42"/>
      <c r="I266" s="42" t="s">
        <v>129</v>
      </c>
      <c r="J266" s="42"/>
      <c r="K266" s="43" t="s">
        <v>129</v>
      </c>
      <c r="L266" s="43"/>
      <c r="M266" s="44" t="s">
        <v>127</v>
      </c>
      <c r="N266" s="44"/>
      <c r="O266" s="44"/>
      <c r="P266" s="44"/>
      <c r="Q266" s="44"/>
      <c r="R266" s="44"/>
      <c r="S266" s="44"/>
      <c r="T266" s="44"/>
      <c r="U266" s="28"/>
      <c r="V266" s="44"/>
      <c r="W266" s="45"/>
    </row>
    <row r="267" spans="1:23" ht="9.75" customHeight="1">
      <c r="A267" s="46" t="s">
        <v>43</v>
      </c>
      <c r="B267" s="47" t="s">
        <v>7</v>
      </c>
      <c r="C267" s="47" t="s">
        <v>8</v>
      </c>
      <c r="D267" s="47" t="s">
        <v>9</v>
      </c>
      <c r="E267" s="47" t="s">
        <v>10</v>
      </c>
      <c r="F267" s="47" t="s">
        <v>10</v>
      </c>
      <c r="G267" s="47" t="s">
        <v>11</v>
      </c>
      <c r="H267" s="47" t="s">
        <v>11</v>
      </c>
      <c r="I267" s="47" t="s">
        <v>12</v>
      </c>
      <c r="J267" s="47" t="s">
        <v>12</v>
      </c>
      <c r="K267" s="48" t="s">
        <v>13</v>
      </c>
      <c r="L267" s="49" t="s">
        <v>13</v>
      </c>
      <c r="M267" s="49" t="s">
        <v>14</v>
      </c>
      <c r="N267" s="49" t="s">
        <v>14</v>
      </c>
      <c r="O267" s="49" t="s">
        <v>15</v>
      </c>
      <c r="P267" s="49" t="s">
        <v>16</v>
      </c>
      <c r="Q267" s="49" t="s">
        <v>17</v>
      </c>
      <c r="R267" s="49" t="s">
        <v>18</v>
      </c>
      <c r="S267" s="49" t="s">
        <v>163</v>
      </c>
      <c r="T267" s="49" t="s">
        <v>164</v>
      </c>
      <c r="U267" s="61" t="s">
        <v>165</v>
      </c>
      <c r="V267" s="49" t="s">
        <v>166</v>
      </c>
      <c r="W267" s="50" t="s">
        <v>171</v>
      </c>
    </row>
    <row r="268" spans="1:23" ht="9.75" customHeight="1">
      <c r="A268" s="36"/>
      <c r="B268" s="51"/>
      <c r="C268" s="37"/>
      <c r="D268" s="37"/>
      <c r="E268" s="37"/>
      <c r="F268" s="37"/>
      <c r="G268" s="37"/>
      <c r="H268" s="37"/>
      <c r="I268" s="37"/>
      <c r="J268" s="37"/>
      <c r="K268" s="38"/>
      <c r="L268" s="38"/>
      <c r="M268" s="39"/>
      <c r="N268" s="39"/>
      <c r="O268" s="39"/>
      <c r="P268" s="39"/>
      <c r="Q268" s="40"/>
      <c r="R268" s="40"/>
      <c r="S268" s="40"/>
      <c r="T268" s="40"/>
      <c r="U268" s="27"/>
      <c r="V268" s="40"/>
      <c r="W268" s="21"/>
    </row>
    <row r="269" spans="1:23" ht="9.75" customHeight="1">
      <c r="A269" s="36" t="s">
        <v>27</v>
      </c>
      <c r="B269" s="51">
        <f aca="true" t="shared" si="71" ref="B269:J269">B9+B139</f>
        <v>3659</v>
      </c>
      <c r="C269" s="51">
        <f t="shared" si="71"/>
        <v>2619</v>
      </c>
      <c r="D269" s="51">
        <f t="shared" si="71"/>
        <v>2494</v>
      </c>
      <c r="E269" s="51">
        <f t="shared" si="71"/>
        <v>2153</v>
      </c>
      <c r="F269" s="51">
        <f t="shared" si="71"/>
        <v>1435.3333333333333</v>
      </c>
      <c r="G269" s="51">
        <f t="shared" si="71"/>
        <v>2604</v>
      </c>
      <c r="H269" s="51">
        <f t="shared" si="71"/>
        <v>1736</v>
      </c>
      <c r="I269" s="51">
        <f t="shared" si="71"/>
        <v>3678</v>
      </c>
      <c r="J269" s="51">
        <f t="shared" si="71"/>
        <v>2452</v>
      </c>
      <c r="K269" s="38">
        <v>4750</v>
      </c>
      <c r="L269" s="51">
        <f aca="true" t="shared" si="72" ref="L269:L280">L9+L139</f>
        <v>3166.6666666666665</v>
      </c>
      <c r="M269" s="39">
        <v>3390</v>
      </c>
      <c r="N269" s="39">
        <f aca="true" t="shared" si="73" ref="N269:V269">N9+N139</f>
        <v>3256</v>
      </c>
      <c r="O269" s="51">
        <f t="shared" si="73"/>
        <v>2821</v>
      </c>
      <c r="P269" s="51">
        <f t="shared" si="73"/>
        <v>2662</v>
      </c>
      <c r="Q269" s="51">
        <f t="shared" si="73"/>
        <v>3082</v>
      </c>
      <c r="R269" s="51">
        <f t="shared" si="73"/>
        <v>4045</v>
      </c>
      <c r="S269" s="51">
        <f t="shared" si="73"/>
        <v>4612</v>
      </c>
      <c r="T269" s="51">
        <f t="shared" si="73"/>
        <v>4196</v>
      </c>
      <c r="U269" s="51">
        <f t="shared" si="73"/>
        <v>3454</v>
      </c>
      <c r="V269" s="51">
        <f t="shared" si="73"/>
        <v>2889</v>
      </c>
      <c r="W269" s="51">
        <f aca="true" t="shared" si="74" ref="W269:W281">W9+W139</f>
        <v>0</v>
      </c>
    </row>
    <row r="270" spans="1:23" ht="9.75" customHeight="1">
      <c r="A270" s="36" t="s">
        <v>28</v>
      </c>
      <c r="B270" s="51">
        <f aca="true" t="shared" si="75" ref="B270:J270">B10+B140</f>
        <v>220</v>
      </c>
      <c r="C270" s="51">
        <f t="shared" si="75"/>
        <v>322</v>
      </c>
      <c r="D270" s="51">
        <f t="shared" si="75"/>
        <v>450</v>
      </c>
      <c r="E270" s="51">
        <f t="shared" si="75"/>
        <v>362</v>
      </c>
      <c r="F270" s="51">
        <f t="shared" si="75"/>
        <v>241.33333333333334</v>
      </c>
      <c r="G270" s="51">
        <f t="shared" si="75"/>
        <v>550</v>
      </c>
      <c r="H270" s="51">
        <f t="shared" si="75"/>
        <v>366.6666666666667</v>
      </c>
      <c r="I270" s="51">
        <f t="shared" si="75"/>
        <v>508</v>
      </c>
      <c r="J270" s="51">
        <f t="shared" si="75"/>
        <v>338.66666666666663</v>
      </c>
      <c r="K270" s="38">
        <v>701</v>
      </c>
      <c r="L270" s="51">
        <f t="shared" si="72"/>
        <v>467.3333333333333</v>
      </c>
      <c r="M270" s="39">
        <v>495</v>
      </c>
      <c r="N270" s="39">
        <v>403</v>
      </c>
      <c r="O270" s="51">
        <f aca="true" t="shared" si="76" ref="O270:V281">O10+O140</f>
        <v>542</v>
      </c>
      <c r="P270" s="51">
        <f t="shared" si="76"/>
        <v>448</v>
      </c>
      <c r="Q270" s="51">
        <f t="shared" si="76"/>
        <v>549</v>
      </c>
      <c r="R270" s="51">
        <f t="shared" si="76"/>
        <v>475</v>
      </c>
      <c r="S270" s="51">
        <f t="shared" si="76"/>
        <v>666</v>
      </c>
      <c r="T270" s="51">
        <f t="shared" si="76"/>
        <v>627</v>
      </c>
      <c r="U270" s="51">
        <f t="shared" si="76"/>
        <v>754</v>
      </c>
      <c r="V270" s="51">
        <f t="shared" si="76"/>
        <v>345</v>
      </c>
      <c r="W270" s="51">
        <f t="shared" si="74"/>
        <v>0</v>
      </c>
    </row>
    <row r="271" spans="1:23" ht="9.75" customHeight="1">
      <c r="A271" s="36" t="s">
        <v>46</v>
      </c>
      <c r="B271" s="51">
        <f aca="true" t="shared" si="77" ref="B271:J271">B11+B141</f>
        <v>2560</v>
      </c>
      <c r="C271" s="51">
        <f t="shared" si="77"/>
        <v>2315</v>
      </c>
      <c r="D271" s="51">
        <f t="shared" si="77"/>
        <v>2012</v>
      </c>
      <c r="E271" s="51">
        <f t="shared" si="77"/>
        <v>2264</v>
      </c>
      <c r="F271" s="51">
        <f t="shared" si="77"/>
        <v>1509.3333333333333</v>
      </c>
      <c r="G271" s="51">
        <f t="shared" si="77"/>
        <v>2344</v>
      </c>
      <c r="H271" s="51">
        <f t="shared" si="77"/>
        <v>1562.6666666666665</v>
      </c>
      <c r="I271" s="51">
        <f t="shared" si="77"/>
        <v>2627</v>
      </c>
      <c r="J271" s="51">
        <f t="shared" si="77"/>
        <v>1751.3333333333335</v>
      </c>
      <c r="K271" s="38">
        <v>2416</v>
      </c>
      <c r="L271" s="51">
        <f t="shared" si="72"/>
        <v>1610.6666666666665</v>
      </c>
      <c r="M271" s="39">
        <v>2304</v>
      </c>
      <c r="N271" s="39">
        <f>N11+N141</f>
        <v>2293</v>
      </c>
      <c r="O271" s="51">
        <f t="shared" si="76"/>
        <v>2461</v>
      </c>
      <c r="P271" s="51">
        <f t="shared" si="76"/>
        <v>2425</v>
      </c>
      <c r="Q271" s="51">
        <f t="shared" si="76"/>
        <v>2900</v>
      </c>
      <c r="R271" s="51">
        <f t="shared" si="76"/>
        <v>3320</v>
      </c>
      <c r="S271" s="51">
        <f t="shared" si="76"/>
        <v>3096</v>
      </c>
      <c r="T271" s="51">
        <f t="shared" si="76"/>
        <v>3060</v>
      </c>
      <c r="U271" s="51">
        <f t="shared" si="76"/>
        <v>3268</v>
      </c>
      <c r="V271" s="51">
        <f t="shared" si="76"/>
        <v>3681</v>
      </c>
      <c r="W271" s="51">
        <f t="shared" si="74"/>
        <v>0</v>
      </c>
    </row>
    <row r="272" spans="1:23" ht="9.75" customHeight="1">
      <c r="A272" s="36" t="s">
        <v>47</v>
      </c>
      <c r="B272" s="51">
        <f aca="true" t="shared" si="78" ref="B272:J272">B12+B142</f>
        <v>7347</v>
      </c>
      <c r="C272" s="51">
        <f t="shared" si="78"/>
        <v>5596</v>
      </c>
      <c r="D272" s="51">
        <f t="shared" si="78"/>
        <v>4242</v>
      </c>
      <c r="E272" s="51">
        <f t="shared" si="78"/>
        <v>3506</v>
      </c>
      <c r="F272" s="51">
        <f t="shared" si="78"/>
        <v>2337.3333333333335</v>
      </c>
      <c r="G272" s="51">
        <f t="shared" si="78"/>
        <v>3212</v>
      </c>
      <c r="H272" s="51">
        <f t="shared" si="78"/>
        <v>2141.3333333333335</v>
      </c>
      <c r="I272" s="51">
        <f t="shared" si="78"/>
        <v>2997</v>
      </c>
      <c r="J272" s="51">
        <f t="shared" si="78"/>
        <v>1998</v>
      </c>
      <c r="K272" s="38">
        <v>3114</v>
      </c>
      <c r="L272" s="51">
        <f t="shared" si="72"/>
        <v>2076</v>
      </c>
      <c r="M272" s="39">
        <v>2113</v>
      </c>
      <c r="N272" s="39">
        <f>N12+N142</f>
        <v>2100</v>
      </c>
      <c r="O272" s="51">
        <f t="shared" si="76"/>
        <v>2716</v>
      </c>
      <c r="P272" s="51">
        <f t="shared" si="76"/>
        <v>3259</v>
      </c>
      <c r="Q272" s="51">
        <f t="shared" si="76"/>
        <v>4017</v>
      </c>
      <c r="R272" s="51">
        <f t="shared" si="76"/>
        <v>4593</v>
      </c>
      <c r="S272" s="51">
        <f t="shared" si="76"/>
        <v>4089</v>
      </c>
      <c r="T272" s="51">
        <f t="shared" si="76"/>
        <v>4038</v>
      </c>
      <c r="U272" s="51">
        <f t="shared" si="76"/>
        <v>3623</v>
      </c>
      <c r="V272" s="51">
        <f t="shared" si="76"/>
        <v>2970</v>
      </c>
      <c r="W272" s="51">
        <f t="shared" si="74"/>
        <v>0</v>
      </c>
    </row>
    <row r="273" spans="1:23" ht="9.75" customHeight="1">
      <c r="A273" s="36" t="s">
        <v>48</v>
      </c>
      <c r="B273" s="51">
        <f aca="true" t="shared" si="79" ref="B273:J273">B13+B143</f>
        <v>11871</v>
      </c>
      <c r="C273" s="51">
        <f t="shared" si="79"/>
        <v>12480</v>
      </c>
      <c r="D273" s="51">
        <f t="shared" si="79"/>
        <v>11677</v>
      </c>
      <c r="E273" s="51">
        <f t="shared" si="79"/>
        <v>11615</v>
      </c>
      <c r="F273" s="51">
        <f t="shared" si="79"/>
        <v>7743.333333333333</v>
      </c>
      <c r="G273" s="51">
        <f t="shared" si="79"/>
        <v>11204</v>
      </c>
      <c r="H273" s="51">
        <f t="shared" si="79"/>
        <v>7469.333333333333</v>
      </c>
      <c r="I273" s="51">
        <f t="shared" si="79"/>
        <v>15197</v>
      </c>
      <c r="J273" s="51">
        <f t="shared" si="79"/>
        <v>10131.333333333334</v>
      </c>
      <c r="K273" s="38">
        <v>17413</v>
      </c>
      <c r="L273" s="51">
        <f t="shared" si="72"/>
        <v>11608.666666666666</v>
      </c>
      <c r="M273" s="39">
        <v>15306</v>
      </c>
      <c r="N273" s="39">
        <f>N13+N143</f>
        <v>14518</v>
      </c>
      <c r="O273" s="51">
        <f t="shared" si="76"/>
        <v>14889</v>
      </c>
      <c r="P273" s="51">
        <f t="shared" si="76"/>
        <v>13539</v>
      </c>
      <c r="Q273" s="51">
        <f t="shared" si="76"/>
        <v>14210</v>
      </c>
      <c r="R273" s="51">
        <f t="shared" si="76"/>
        <v>12980</v>
      </c>
      <c r="S273" s="51">
        <f t="shared" si="76"/>
        <v>11043</v>
      </c>
      <c r="T273" s="51">
        <f t="shared" si="76"/>
        <v>8308</v>
      </c>
      <c r="U273" s="51">
        <f t="shared" si="76"/>
        <v>7501</v>
      </c>
      <c r="V273" s="51">
        <f t="shared" si="76"/>
        <v>7147</v>
      </c>
      <c r="W273" s="51">
        <f t="shared" si="74"/>
        <v>0</v>
      </c>
    </row>
    <row r="274" spans="1:23" ht="9.75" customHeight="1">
      <c r="A274" s="36" t="s">
        <v>49</v>
      </c>
      <c r="B274" s="52">
        <v>0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0</v>
      </c>
      <c r="I274" s="51">
        <f aca="true" t="shared" si="80" ref="I274:I281">I14+I144</f>
        <v>117</v>
      </c>
      <c r="J274" s="53">
        <v>0</v>
      </c>
      <c r="K274" s="38">
        <v>569</v>
      </c>
      <c r="L274" s="51">
        <f t="shared" si="72"/>
        <v>379.3333333333333</v>
      </c>
      <c r="M274" s="39">
        <v>726</v>
      </c>
      <c r="N274" s="39">
        <f>N14+N144</f>
        <v>724</v>
      </c>
      <c r="O274" s="51">
        <f t="shared" si="76"/>
        <v>1312</v>
      </c>
      <c r="P274" s="51">
        <f t="shared" si="76"/>
        <v>1612</v>
      </c>
      <c r="Q274" s="51">
        <f t="shared" si="76"/>
        <v>1902</v>
      </c>
      <c r="R274" s="51">
        <f t="shared" si="76"/>
        <v>2512</v>
      </c>
      <c r="S274" s="51">
        <f t="shared" si="76"/>
        <v>2587</v>
      </c>
      <c r="T274" s="51">
        <f t="shared" si="76"/>
        <v>2717</v>
      </c>
      <c r="U274" s="51">
        <f t="shared" si="76"/>
        <v>2981</v>
      </c>
      <c r="V274" s="51">
        <f t="shared" si="76"/>
        <v>3386</v>
      </c>
      <c r="W274" s="51">
        <f t="shared" si="74"/>
        <v>0</v>
      </c>
    </row>
    <row r="275" spans="1:23" ht="9.75" customHeight="1">
      <c r="A275" s="36" t="s">
        <v>78</v>
      </c>
      <c r="B275" s="51">
        <f aca="true" t="shared" si="81" ref="B275:H281">B15+B145</f>
        <v>1478</v>
      </c>
      <c r="C275" s="51">
        <f t="shared" si="81"/>
        <v>1224</v>
      </c>
      <c r="D275" s="51">
        <f t="shared" si="81"/>
        <v>1034</v>
      </c>
      <c r="E275" s="51">
        <f t="shared" si="81"/>
        <v>1586</v>
      </c>
      <c r="F275" s="51">
        <f t="shared" si="81"/>
        <v>1057.3333333333335</v>
      </c>
      <c r="G275" s="51">
        <f t="shared" si="81"/>
        <v>2215</v>
      </c>
      <c r="H275" s="51">
        <f t="shared" si="81"/>
        <v>1476.6666666666667</v>
      </c>
      <c r="I275" s="51">
        <f t="shared" si="80"/>
        <v>2992</v>
      </c>
      <c r="J275" s="51">
        <f aca="true" t="shared" si="82" ref="J275:J281">J15+J145</f>
        <v>1994.6666666666665</v>
      </c>
      <c r="K275" s="38">
        <v>2472</v>
      </c>
      <c r="L275" s="51">
        <f t="shared" si="72"/>
        <v>1648</v>
      </c>
      <c r="M275" s="39">
        <v>2123</v>
      </c>
      <c r="N275" s="39">
        <v>2113</v>
      </c>
      <c r="O275" s="51">
        <f t="shared" si="76"/>
        <v>2366</v>
      </c>
      <c r="P275" s="51">
        <f t="shared" si="76"/>
        <v>2013</v>
      </c>
      <c r="Q275" s="51">
        <f t="shared" si="76"/>
        <v>2091</v>
      </c>
      <c r="R275" s="51">
        <f t="shared" si="76"/>
        <v>2106</v>
      </c>
      <c r="S275" s="51">
        <f t="shared" si="76"/>
        <v>2300</v>
      </c>
      <c r="T275" s="51">
        <f t="shared" si="76"/>
        <v>1950</v>
      </c>
      <c r="U275" s="51">
        <f t="shared" si="76"/>
        <v>2378</v>
      </c>
      <c r="V275" s="51">
        <f t="shared" si="76"/>
        <v>926</v>
      </c>
      <c r="W275" s="51">
        <f t="shared" si="74"/>
        <v>0</v>
      </c>
    </row>
    <row r="276" spans="1:23" ht="9.75" customHeight="1">
      <c r="A276" s="36" t="s">
        <v>85</v>
      </c>
      <c r="B276" s="51">
        <f t="shared" si="81"/>
        <v>6046</v>
      </c>
      <c r="C276" s="51">
        <f t="shared" si="81"/>
        <v>4639</v>
      </c>
      <c r="D276" s="51">
        <f t="shared" si="81"/>
        <v>4310</v>
      </c>
      <c r="E276" s="51">
        <f t="shared" si="81"/>
        <v>4204</v>
      </c>
      <c r="F276" s="51">
        <f t="shared" si="81"/>
        <v>2802.6666666666665</v>
      </c>
      <c r="G276" s="51">
        <f t="shared" si="81"/>
        <v>3371</v>
      </c>
      <c r="H276" s="51">
        <f t="shared" si="81"/>
        <v>2247.3333333333335</v>
      </c>
      <c r="I276" s="51">
        <f t="shared" si="80"/>
        <v>3371</v>
      </c>
      <c r="J276" s="51">
        <f t="shared" si="82"/>
        <v>2247.3333333333335</v>
      </c>
      <c r="K276" s="62">
        <v>4372</v>
      </c>
      <c r="L276" s="51">
        <f t="shared" si="72"/>
        <v>2914.666666666667</v>
      </c>
      <c r="M276" s="39">
        <v>3273</v>
      </c>
      <c r="N276" s="39">
        <v>3150</v>
      </c>
      <c r="O276" s="51">
        <f t="shared" si="76"/>
        <v>3147</v>
      </c>
      <c r="P276" s="51">
        <f t="shared" si="76"/>
        <v>3294</v>
      </c>
      <c r="Q276" s="51">
        <f t="shared" si="76"/>
        <v>3561</v>
      </c>
      <c r="R276" s="51">
        <f t="shared" si="76"/>
        <v>3403</v>
      </c>
      <c r="S276" s="51">
        <f t="shared" si="76"/>
        <v>3070</v>
      </c>
      <c r="T276" s="51">
        <f t="shared" si="76"/>
        <v>3027</v>
      </c>
      <c r="U276" s="51">
        <f t="shared" si="76"/>
        <v>3161</v>
      </c>
      <c r="V276" s="51">
        <f t="shared" si="76"/>
        <v>3197</v>
      </c>
      <c r="W276" s="51">
        <f t="shared" si="74"/>
        <v>0</v>
      </c>
    </row>
    <row r="277" spans="1:23" ht="9.75" customHeight="1">
      <c r="A277" s="36" t="s">
        <v>93</v>
      </c>
      <c r="B277" s="51">
        <f t="shared" si="81"/>
        <v>1572</v>
      </c>
      <c r="C277" s="51">
        <f t="shared" si="81"/>
        <v>1517</v>
      </c>
      <c r="D277" s="51">
        <f t="shared" si="81"/>
        <v>1677</v>
      </c>
      <c r="E277" s="51">
        <f t="shared" si="81"/>
        <v>1644</v>
      </c>
      <c r="F277" s="51">
        <f t="shared" si="81"/>
        <v>1096</v>
      </c>
      <c r="G277" s="51">
        <f t="shared" si="81"/>
        <v>1231</v>
      </c>
      <c r="H277" s="51">
        <f t="shared" si="81"/>
        <v>820.6666666666666</v>
      </c>
      <c r="I277" s="51">
        <f t="shared" si="80"/>
        <v>1333</v>
      </c>
      <c r="J277" s="51">
        <f t="shared" si="82"/>
        <v>888.6666666666666</v>
      </c>
      <c r="K277" s="38">
        <v>1204</v>
      </c>
      <c r="L277" s="51">
        <f t="shared" si="72"/>
        <v>802.6666666666666</v>
      </c>
      <c r="M277" s="39">
        <v>617</v>
      </c>
      <c r="N277" s="39">
        <f>N17+N147</f>
        <v>617</v>
      </c>
      <c r="O277" s="51">
        <f t="shared" si="76"/>
        <v>537</v>
      </c>
      <c r="P277" s="51">
        <f t="shared" si="76"/>
        <v>569</v>
      </c>
      <c r="Q277" s="51">
        <f t="shared" si="76"/>
        <v>454</v>
      </c>
      <c r="R277" s="51">
        <f t="shared" si="76"/>
        <v>459</v>
      </c>
      <c r="S277" s="51">
        <f t="shared" si="76"/>
        <v>573</v>
      </c>
      <c r="T277" s="51">
        <f t="shared" si="76"/>
        <v>583</v>
      </c>
      <c r="U277" s="51">
        <f t="shared" si="76"/>
        <v>455</v>
      </c>
      <c r="V277" s="51">
        <f t="shared" si="76"/>
        <v>518</v>
      </c>
      <c r="W277" s="51">
        <f t="shared" si="74"/>
        <v>0</v>
      </c>
    </row>
    <row r="278" spans="1:23" ht="9.75" customHeight="1">
      <c r="A278" s="36" t="s">
        <v>125</v>
      </c>
      <c r="B278" s="51">
        <f t="shared" si="81"/>
        <v>376</v>
      </c>
      <c r="C278" s="51">
        <f t="shared" si="81"/>
        <v>205</v>
      </c>
      <c r="D278" s="51">
        <f t="shared" si="81"/>
        <v>183</v>
      </c>
      <c r="E278" s="51">
        <f t="shared" si="81"/>
        <v>102</v>
      </c>
      <c r="F278" s="51">
        <f t="shared" si="81"/>
        <v>68</v>
      </c>
      <c r="G278" s="51">
        <f t="shared" si="81"/>
        <v>67</v>
      </c>
      <c r="H278" s="51">
        <f t="shared" si="81"/>
        <v>44.666666666666664</v>
      </c>
      <c r="I278" s="51">
        <f t="shared" si="80"/>
        <v>135</v>
      </c>
      <c r="J278" s="51">
        <f t="shared" si="82"/>
        <v>90</v>
      </c>
      <c r="K278" s="38">
        <v>80</v>
      </c>
      <c r="L278" s="51">
        <f t="shared" si="72"/>
        <v>53.333333333333336</v>
      </c>
      <c r="M278" s="39">
        <v>94</v>
      </c>
      <c r="N278" s="39">
        <f>N18+N148</f>
        <v>94</v>
      </c>
      <c r="O278" s="51">
        <f t="shared" si="76"/>
        <v>123</v>
      </c>
      <c r="P278" s="51">
        <f t="shared" si="76"/>
        <v>170</v>
      </c>
      <c r="Q278" s="51">
        <f t="shared" si="76"/>
        <v>166</v>
      </c>
      <c r="R278" s="51">
        <f t="shared" si="76"/>
        <v>154</v>
      </c>
      <c r="S278" s="51">
        <f t="shared" si="76"/>
        <v>219</v>
      </c>
      <c r="T278" s="51">
        <f t="shared" si="76"/>
        <v>259</v>
      </c>
      <c r="U278" s="51">
        <f t="shared" si="76"/>
        <v>356</v>
      </c>
      <c r="V278" s="51">
        <f t="shared" si="76"/>
        <v>393</v>
      </c>
      <c r="W278" s="51">
        <f t="shared" si="74"/>
        <v>0</v>
      </c>
    </row>
    <row r="279" spans="1:23" ht="9.75" customHeight="1">
      <c r="A279" s="36" t="s">
        <v>135</v>
      </c>
      <c r="B279" s="51">
        <f t="shared" si="81"/>
        <v>11028</v>
      </c>
      <c r="C279" s="51">
        <f t="shared" si="81"/>
        <v>12019</v>
      </c>
      <c r="D279" s="51">
        <f t="shared" si="81"/>
        <v>11824</v>
      </c>
      <c r="E279" s="51">
        <f t="shared" si="81"/>
        <v>13545</v>
      </c>
      <c r="F279" s="51">
        <f t="shared" si="81"/>
        <v>9030</v>
      </c>
      <c r="G279" s="51">
        <f t="shared" si="81"/>
        <v>14030</v>
      </c>
      <c r="H279" s="51">
        <f t="shared" si="81"/>
        <v>9353.333333333334</v>
      </c>
      <c r="I279" s="51">
        <f t="shared" si="80"/>
        <v>17776</v>
      </c>
      <c r="J279" s="51">
        <f t="shared" si="82"/>
        <v>11850.666666666666</v>
      </c>
      <c r="K279" s="38">
        <v>16521</v>
      </c>
      <c r="L279" s="51">
        <f t="shared" si="72"/>
        <v>11014</v>
      </c>
      <c r="M279" s="39">
        <v>12398</v>
      </c>
      <c r="N279" s="39">
        <v>11878</v>
      </c>
      <c r="O279" s="51">
        <f t="shared" si="76"/>
        <v>12382</v>
      </c>
      <c r="P279" s="51">
        <f t="shared" si="76"/>
        <v>14510</v>
      </c>
      <c r="Q279" s="51">
        <f t="shared" si="76"/>
        <v>15514</v>
      </c>
      <c r="R279" s="51">
        <f t="shared" si="76"/>
        <v>16417</v>
      </c>
      <c r="S279" s="51">
        <f t="shared" si="76"/>
        <v>15555</v>
      </c>
      <c r="T279" s="51">
        <f t="shared" si="76"/>
        <v>15339</v>
      </c>
      <c r="U279" s="51">
        <f t="shared" si="76"/>
        <v>15381</v>
      </c>
      <c r="V279" s="51">
        <f t="shared" si="76"/>
        <v>16217</v>
      </c>
      <c r="W279" s="51">
        <f t="shared" si="74"/>
        <v>0</v>
      </c>
    </row>
    <row r="280" spans="1:23" ht="9.75" customHeight="1">
      <c r="A280" s="36" t="s">
        <v>155</v>
      </c>
      <c r="B280" s="51">
        <f t="shared" si="81"/>
        <v>7872</v>
      </c>
      <c r="C280" s="51">
        <f t="shared" si="81"/>
        <v>7126</v>
      </c>
      <c r="D280" s="51">
        <f t="shared" si="81"/>
        <v>10740</v>
      </c>
      <c r="E280" s="51">
        <f t="shared" si="81"/>
        <v>11103</v>
      </c>
      <c r="F280" s="51">
        <f t="shared" si="81"/>
        <v>7402</v>
      </c>
      <c r="G280" s="51">
        <f t="shared" si="81"/>
        <v>10355</v>
      </c>
      <c r="H280" s="51">
        <f t="shared" si="81"/>
        <v>6903.333333333334</v>
      </c>
      <c r="I280" s="51">
        <f t="shared" si="80"/>
        <v>13121</v>
      </c>
      <c r="J280" s="51">
        <f t="shared" si="82"/>
        <v>8747.333333333332</v>
      </c>
      <c r="K280" s="38">
        <v>12160</v>
      </c>
      <c r="L280" s="51">
        <f t="shared" si="72"/>
        <v>8106.666666666667</v>
      </c>
      <c r="M280" s="39">
        <v>7234</v>
      </c>
      <c r="N280" s="39">
        <f>N20+N150</f>
        <v>6903</v>
      </c>
      <c r="O280" s="51">
        <f t="shared" si="76"/>
        <v>7525</v>
      </c>
      <c r="P280" s="51">
        <f t="shared" si="76"/>
        <v>9533.5</v>
      </c>
      <c r="Q280" s="51">
        <f t="shared" si="76"/>
        <v>11919</v>
      </c>
      <c r="R280" s="51">
        <f t="shared" si="76"/>
        <v>13834</v>
      </c>
      <c r="S280" s="51">
        <f t="shared" si="76"/>
        <v>14615</v>
      </c>
      <c r="T280" s="51">
        <f t="shared" si="76"/>
        <v>14863</v>
      </c>
      <c r="U280" s="51">
        <f t="shared" si="76"/>
        <v>15228.5</v>
      </c>
      <c r="V280" s="51">
        <f t="shared" si="76"/>
        <v>14401.5</v>
      </c>
      <c r="W280" s="51">
        <f t="shared" si="74"/>
        <v>0</v>
      </c>
    </row>
    <row r="281" spans="1:23" ht="9.75" customHeight="1">
      <c r="A281" s="36" t="s">
        <v>36</v>
      </c>
      <c r="B281" s="51">
        <f t="shared" si="81"/>
        <v>55042.5</v>
      </c>
      <c r="C281" s="51">
        <f t="shared" si="81"/>
        <v>50914</v>
      </c>
      <c r="D281" s="51">
        <f t="shared" si="81"/>
        <v>51158</v>
      </c>
      <c r="E281" s="51">
        <f t="shared" si="81"/>
        <v>52479</v>
      </c>
      <c r="F281" s="51">
        <f t="shared" si="81"/>
        <v>34986</v>
      </c>
      <c r="G281" s="51">
        <f t="shared" si="81"/>
        <v>51183</v>
      </c>
      <c r="H281" s="51">
        <f t="shared" si="81"/>
        <v>34122</v>
      </c>
      <c r="I281" s="51">
        <f t="shared" si="80"/>
        <v>63852</v>
      </c>
      <c r="J281" s="51">
        <f t="shared" si="82"/>
        <v>42568</v>
      </c>
      <c r="K281" s="51">
        <f>K21+K151</f>
        <v>65772</v>
      </c>
      <c r="L281" s="51">
        <f>SUM(L269:L280)</f>
        <v>43847.99999999999</v>
      </c>
      <c r="M281" s="51">
        <v>50073</v>
      </c>
      <c r="N281" s="39">
        <f>N21+N151</f>
        <v>48048</v>
      </c>
      <c r="O281" s="51">
        <f t="shared" si="76"/>
        <v>50821</v>
      </c>
      <c r="P281" s="51">
        <f t="shared" si="76"/>
        <v>54034.5</v>
      </c>
      <c r="Q281" s="51">
        <f t="shared" si="76"/>
        <v>60365</v>
      </c>
      <c r="R281" s="51">
        <f t="shared" si="76"/>
        <v>64298</v>
      </c>
      <c r="S281" s="51">
        <f t="shared" si="76"/>
        <v>62425</v>
      </c>
      <c r="T281" s="51">
        <f t="shared" si="76"/>
        <v>58967</v>
      </c>
      <c r="U281" s="51">
        <f t="shared" si="76"/>
        <v>58540.5</v>
      </c>
      <c r="V281" s="51">
        <f t="shared" si="76"/>
        <v>56070.5</v>
      </c>
      <c r="W281" s="51">
        <f t="shared" si="74"/>
        <v>0</v>
      </c>
    </row>
    <row r="282" spans="1:23" ht="9.75" customHeight="1">
      <c r="A282" s="36"/>
      <c r="B282" s="51"/>
      <c r="C282" s="51"/>
      <c r="D282" s="51" t="s">
        <v>0</v>
      </c>
      <c r="E282" s="51"/>
      <c r="F282" s="51"/>
      <c r="G282" s="51"/>
      <c r="H282" s="51"/>
      <c r="I282" s="51"/>
      <c r="J282" s="51"/>
      <c r="K282" s="38"/>
      <c r="L282" s="51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</row>
    <row r="283" spans="1:23" ht="9.75" customHeight="1">
      <c r="A283" s="36" t="s">
        <v>21</v>
      </c>
      <c r="B283" s="51"/>
      <c r="C283" s="51"/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38">
        <v>0</v>
      </c>
      <c r="L283" s="51">
        <v>0</v>
      </c>
      <c r="M283" s="39">
        <v>656</v>
      </c>
      <c r="N283" s="39">
        <f aca="true" t="shared" si="83" ref="N283:V283">N23+N153</f>
        <v>656</v>
      </c>
      <c r="O283" s="51">
        <f t="shared" si="83"/>
        <v>668</v>
      </c>
      <c r="P283" s="51">
        <f t="shared" si="83"/>
        <v>776</v>
      </c>
      <c r="Q283" s="51">
        <f t="shared" si="83"/>
        <v>660</v>
      </c>
      <c r="R283" s="51">
        <f t="shared" si="83"/>
        <v>648</v>
      </c>
      <c r="S283" s="51">
        <f t="shared" si="83"/>
        <v>616</v>
      </c>
      <c r="T283" s="51">
        <f t="shared" si="83"/>
        <v>576</v>
      </c>
      <c r="U283" s="51">
        <f t="shared" si="83"/>
        <v>720</v>
      </c>
      <c r="V283" s="51">
        <f t="shared" si="83"/>
        <v>528</v>
      </c>
      <c r="W283" s="51">
        <f aca="true" t="shared" si="84" ref="W283:W293">W23+W153</f>
        <v>0</v>
      </c>
    </row>
    <row r="284" spans="1:23" ht="9.75" customHeight="1">
      <c r="A284" s="36" t="s">
        <v>23</v>
      </c>
      <c r="B284" s="51">
        <f aca="true" t="shared" si="85" ref="B284:J284">B24+B154</f>
        <v>0</v>
      </c>
      <c r="C284" s="51">
        <f t="shared" si="85"/>
        <v>0</v>
      </c>
      <c r="D284" s="51">
        <f t="shared" si="85"/>
        <v>48</v>
      </c>
      <c r="E284" s="51">
        <f t="shared" si="85"/>
        <v>0</v>
      </c>
      <c r="F284" s="51">
        <f t="shared" si="85"/>
        <v>0</v>
      </c>
      <c r="G284" s="51">
        <f t="shared" si="85"/>
        <v>100</v>
      </c>
      <c r="H284" s="51">
        <f t="shared" si="85"/>
        <v>66.66666666666667</v>
      </c>
      <c r="I284" s="51">
        <f t="shared" si="85"/>
        <v>160</v>
      </c>
      <c r="J284" s="51">
        <f t="shared" si="85"/>
        <v>106.66666666666667</v>
      </c>
      <c r="K284" s="38">
        <v>12</v>
      </c>
      <c r="L284" s="51">
        <f>L24+L154</f>
        <v>8</v>
      </c>
      <c r="M284" s="39">
        <v>0</v>
      </c>
      <c r="N284" s="39">
        <f aca="true" t="shared" si="86" ref="N284:V284">N24+N154</f>
        <v>0</v>
      </c>
      <c r="O284" s="51">
        <f t="shared" si="86"/>
        <v>0</v>
      </c>
      <c r="P284" s="51">
        <f t="shared" si="86"/>
        <v>0</v>
      </c>
      <c r="Q284" s="51">
        <f t="shared" si="86"/>
        <v>0</v>
      </c>
      <c r="R284" s="51">
        <f t="shared" si="86"/>
        <v>0</v>
      </c>
      <c r="S284" s="51">
        <f t="shared" si="86"/>
        <v>0</v>
      </c>
      <c r="T284" s="51">
        <f t="shared" si="86"/>
        <v>0</v>
      </c>
      <c r="U284" s="51">
        <f t="shared" si="86"/>
        <v>0</v>
      </c>
      <c r="V284" s="51">
        <f t="shared" si="86"/>
        <v>0</v>
      </c>
      <c r="W284" s="51">
        <f t="shared" si="84"/>
        <v>0</v>
      </c>
    </row>
    <row r="285" spans="1:23" ht="9.75" customHeight="1">
      <c r="A285" s="36" t="s">
        <v>33</v>
      </c>
      <c r="B285" s="51">
        <f aca="true" t="shared" si="87" ref="B285:J285">B25+B155</f>
        <v>308</v>
      </c>
      <c r="C285" s="51">
        <f t="shared" si="87"/>
        <v>376</v>
      </c>
      <c r="D285" s="51">
        <f t="shared" si="87"/>
        <v>436</v>
      </c>
      <c r="E285" s="51">
        <f t="shared" si="87"/>
        <v>36</v>
      </c>
      <c r="F285" s="51">
        <f t="shared" si="87"/>
        <v>24</v>
      </c>
      <c r="G285" s="51">
        <f t="shared" si="87"/>
        <v>89</v>
      </c>
      <c r="H285" s="51">
        <f t="shared" si="87"/>
        <v>59.333333333333336</v>
      </c>
      <c r="I285" s="51">
        <f t="shared" si="87"/>
        <v>24</v>
      </c>
      <c r="J285" s="51">
        <f t="shared" si="87"/>
        <v>16</v>
      </c>
      <c r="K285" s="38">
        <v>0</v>
      </c>
      <c r="L285" s="51">
        <f>L25+L155</f>
        <v>0</v>
      </c>
      <c r="M285" s="39">
        <v>0</v>
      </c>
      <c r="N285" s="39">
        <f aca="true" t="shared" si="88" ref="N285:V285">N25+N155</f>
        <v>0</v>
      </c>
      <c r="O285" s="51">
        <f t="shared" si="88"/>
        <v>0</v>
      </c>
      <c r="P285" s="51">
        <f t="shared" si="88"/>
        <v>0</v>
      </c>
      <c r="Q285" s="51">
        <f t="shared" si="88"/>
        <v>0</v>
      </c>
      <c r="R285" s="51">
        <f t="shared" si="88"/>
        <v>0</v>
      </c>
      <c r="S285" s="51">
        <f t="shared" si="88"/>
        <v>0</v>
      </c>
      <c r="T285" s="51">
        <f t="shared" si="88"/>
        <v>0</v>
      </c>
      <c r="U285" s="51">
        <f t="shared" si="88"/>
        <v>0</v>
      </c>
      <c r="V285" s="51">
        <f t="shared" si="88"/>
        <v>57</v>
      </c>
      <c r="W285" s="51">
        <f t="shared" si="84"/>
        <v>0</v>
      </c>
    </row>
    <row r="286" spans="1:23" ht="9.75" customHeight="1">
      <c r="A286" s="36" t="s">
        <v>34</v>
      </c>
      <c r="B286" s="51"/>
      <c r="C286" s="51"/>
      <c r="D286" s="51">
        <v>0</v>
      </c>
      <c r="E286" s="51">
        <v>0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38">
        <v>0</v>
      </c>
      <c r="L286" s="51">
        <v>0</v>
      </c>
      <c r="M286" s="39">
        <v>51</v>
      </c>
      <c r="N286" s="39">
        <f aca="true" t="shared" si="89" ref="N286:V286">N26+N156</f>
        <v>51</v>
      </c>
      <c r="O286" s="51">
        <f t="shared" si="89"/>
        <v>45</v>
      </c>
      <c r="P286" s="51">
        <f t="shared" si="89"/>
        <v>17</v>
      </c>
      <c r="Q286" s="51">
        <f t="shared" si="89"/>
        <v>0</v>
      </c>
      <c r="R286" s="51">
        <f t="shared" si="89"/>
        <v>0</v>
      </c>
      <c r="S286" s="51">
        <f t="shared" si="89"/>
        <v>0</v>
      </c>
      <c r="T286" s="51">
        <f t="shared" si="89"/>
        <v>0</v>
      </c>
      <c r="U286" s="51">
        <f t="shared" si="89"/>
        <v>0</v>
      </c>
      <c r="V286" s="51">
        <f t="shared" si="89"/>
        <v>0</v>
      </c>
      <c r="W286" s="51">
        <f t="shared" si="84"/>
        <v>0</v>
      </c>
    </row>
    <row r="287" spans="1:23" ht="9.75" customHeight="1">
      <c r="A287" s="36" t="s">
        <v>44</v>
      </c>
      <c r="B287" s="51">
        <f aca="true" t="shared" si="90" ref="B287:J287">B27+B157</f>
        <v>13903</v>
      </c>
      <c r="C287" s="51">
        <f t="shared" si="90"/>
        <v>14226</v>
      </c>
      <c r="D287" s="51">
        <f t="shared" si="90"/>
        <v>16048</v>
      </c>
      <c r="E287" s="51">
        <f t="shared" si="90"/>
        <v>16014</v>
      </c>
      <c r="F287" s="51">
        <f t="shared" si="90"/>
        <v>10676</v>
      </c>
      <c r="G287" s="51">
        <f t="shared" si="90"/>
        <v>16818</v>
      </c>
      <c r="H287" s="51">
        <f t="shared" si="90"/>
        <v>11212</v>
      </c>
      <c r="I287" s="51">
        <f t="shared" si="90"/>
        <v>16454</v>
      </c>
      <c r="J287" s="51">
        <f t="shared" si="90"/>
        <v>10969.333333333334</v>
      </c>
      <c r="K287" s="38">
        <v>17096</v>
      </c>
      <c r="L287" s="51">
        <f>L27+L157</f>
        <v>11397.333333333334</v>
      </c>
      <c r="M287" s="39">
        <v>12787</v>
      </c>
      <c r="N287" s="39">
        <f aca="true" t="shared" si="91" ref="N287:V287">N27+N157</f>
        <v>12240</v>
      </c>
      <c r="O287" s="51">
        <f t="shared" si="91"/>
        <v>13212</v>
      </c>
      <c r="P287" s="51">
        <f t="shared" si="91"/>
        <v>13141</v>
      </c>
      <c r="Q287" s="51">
        <f t="shared" si="91"/>
        <v>13853</v>
      </c>
      <c r="R287" s="51">
        <f t="shared" si="91"/>
        <v>15148</v>
      </c>
      <c r="S287" s="51">
        <f t="shared" si="91"/>
        <v>15549</v>
      </c>
      <c r="T287" s="51">
        <f t="shared" si="91"/>
        <v>15241</v>
      </c>
      <c r="U287" s="51">
        <f t="shared" si="91"/>
        <v>14356</v>
      </c>
      <c r="V287" s="51">
        <f t="shared" si="91"/>
        <v>14222</v>
      </c>
      <c r="W287" s="51">
        <f t="shared" si="84"/>
        <v>0</v>
      </c>
    </row>
    <row r="288" spans="1:23" ht="9.75" customHeight="1">
      <c r="A288" s="36" t="s">
        <v>45</v>
      </c>
      <c r="B288" s="51">
        <f aca="true" t="shared" si="92" ref="B288:J288">B28+B158</f>
        <v>219</v>
      </c>
      <c r="C288" s="51">
        <f t="shared" si="92"/>
        <v>345</v>
      </c>
      <c r="D288" s="51">
        <f t="shared" si="92"/>
        <v>375</v>
      </c>
      <c r="E288" s="51">
        <f t="shared" si="92"/>
        <v>276</v>
      </c>
      <c r="F288" s="51">
        <f t="shared" si="92"/>
        <v>184</v>
      </c>
      <c r="G288" s="51">
        <f t="shared" si="92"/>
        <v>216</v>
      </c>
      <c r="H288" s="51">
        <f t="shared" si="92"/>
        <v>144</v>
      </c>
      <c r="I288" s="51">
        <f t="shared" si="92"/>
        <v>132</v>
      </c>
      <c r="J288" s="51">
        <f t="shared" si="92"/>
        <v>88</v>
      </c>
      <c r="K288" s="38">
        <v>156</v>
      </c>
      <c r="L288" s="51">
        <f>L28+L158</f>
        <v>104</v>
      </c>
      <c r="M288" s="39">
        <v>3</v>
      </c>
      <c r="N288" s="39">
        <f aca="true" t="shared" si="93" ref="N288:V288">N28+N158</f>
        <v>2</v>
      </c>
      <c r="O288" s="51">
        <f t="shared" si="93"/>
        <v>0</v>
      </c>
      <c r="P288" s="51">
        <f t="shared" si="93"/>
        <v>0</v>
      </c>
      <c r="Q288" s="51">
        <f t="shared" si="93"/>
        <v>0</v>
      </c>
      <c r="R288" s="51">
        <f t="shared" si="93"/>
        <v>0</v>
      </c>
      <c r="S288" s="51">
        <f t="shared" si="93"/>
        <v>0</v>
      </c>
      <c r="T288" s="51">
        <f t="shared" si="93"/>
        <v>0</v>
      </c>
      <c r="U288" s="51">
        <f t="shared" si="93"/>
        <v>0</v>
      </c>
      <c r="V288" s="51">
        <f t="shared" si="93"/>
        <v>0</v>
      </c>
      <c r="W288" s="51">
        <f t="shared" si="84"/>
        <v>0</v>
      </c>
    </row>
    <row r="289" spans="1:23" ht="9.75" customHeight="1">
      <c r="A289" s="36" t="s">
        <v>51</v>
      </c>
      <c r="B289" s="51">
        <f aca="true" t="shared" si="94" ref="B289:J289">B29+B159</f>
        <v>1048</v>
      </c>
      <c r="C289" s="51">
        <f t="shared" si="94"/>
        <v>1121</v>
      </c>
      <c r="D289" s="51">
        <f t="shared" si="94"/>
        <v>1004</v>
      </c>
      <c r="E289" s="51">
        <f t="shared" si="94"/>
        <v>1444</v>
      </c>
      <c r="F289" s="51">
        <f t="shared" si="94"/>
        <v>962.6666666666666</v>
      </c>
      <c r="G289" s="51">
        <f t="shared" si="94"/>
        <v>1501</v>
      </c>
      <c r="H289" s="51">
        <f t="shared" si="94"/>
        <v>1000.6666666666666</v>
      </c>
      <c r="I289" s="51">
        <f t="shared" si="94"/>
        <v>1107</v>
      </c>
      <c r="J289" s="51">
        <f t="shared" si="94"/>
        <v>738</v>
      </c>
      <c r="K289" s="38">
        <v>1309</v>
      </c>
      <c r="L289" s="51">
        <f>L29+L159</f>
        <v>872.6666666666666</v>
      </c>
      <c r="M289" s="39">
        <v>806</v>
      </c>
      <c r="N289" s="39">
        <f aca="true" t="shared" si="95" ref="N289:V289">N29+N159</f>
        <v>769</v>
      </c>
      <c r="O289" s="51">
        <f t="shared" si="95"/>
        <v>919</v>
      </c>
      <c r="P289" s="51">
        <f t="shared" si="95"/>
        <v>1002</v>
      </c>
      <c r="Q289" s="51">
        <f t="shared" si="95"/>
        <v>1002</v>
      </c>
      <c r="R289" s="51">
        <f t="shared" si="95"/>
        <v>1227</v>
      </c>
      <c r="S289" s="51">
        <f t="shared" si="95"/>
        <v>1193</v>
      </c>
      <c r="T289" s="51">
        <f t="shared" si="95"/>
        <v>1474</v>
      </c>
      <c r="U289" s="51">
        <f t="shared" si="95"/>
        <v>1385</v>
      </c>
      <c r="V289" s="51">
        <f t="shared" si="95"/>
        <v>1375</v>
      </c>
      <c r="W289" s="51">
        <f t="shared" si="84"/>
        <v>0</v>
      </c>
    </row>
    <row r="290" spans="1:23" ht="9.75" customHeight="1">
      <c r="A290" s="36" t="s">
        <v>58</v>
      </c>
      <c r="B290" s="51">
        <f aca="true" t="shared" si="96" ref="B290:J290">B30+B160</f>
        <v>34364.5</v>
      </c>
      <c r="C290" s="51">
        <f t="shared" si="96"/>
        <v>38100</v>
      </c>
      <c r="D290" s="51">
        <f t="shared" si="96"/>
        <v>40612</v>
      </c>
      <c r="E290" s="51">
        <f t="shared" si="96"/>
        <v>39083</v>
      </c>
      <c r="F290" s="51">
        <f t="shared" si="96"/>
        <v>26055.333333333336</v>
      </c>
      <c r="G290" s="51">
        <f t="shared" si="96"/>
        <v>37599</v>
      </c>
      <c r="H290" s="51">
        <f t="shared" si="96"/>
        <v>25066</v>
      </c>
      <c r="I290" s="51">
        <f t="shared" si="96"/>
        <v>36623</v>
      </c>
      <c r="J290" s="51">
        <f t="shared" si="96"/>
        <v>24415.333333333336</v>
      </c>
      <c r="K290" s="38">
        <v>41378</v>
      </c>
      <c r="L290" s="51">
        <f>L30+L160</f>
        <v>27585.333333333332</v>
      </c>
      <c r="M290" s="39">
        <v>27472</v>
      </c>
      <c r="N290" s="39">
        <f aca="true" t="shared" si="97" ref="N290:V290">N30+N160</f>
        <v>26302</v>
      </c>
      <c r="O290" s="51">
        <f t="shared" si="97"/>
        <v>30237</v>
      </c>
      <c r="P290" s="51">
        <f t="shared" si="97"/>
        <v>29387</v>
      </c>
      <c r="Q290" s="51">
        <f t="shared" si="97"/>
        <v>31556</v>
      </c>
      <c r="R290" s="51">
        <f t="shared" si="97"/>
        <v>34987</v>
      </c>
      <c r="S290" s="51">
        <f t="shared" si="97"/>
        <v>34729</v>
      </c>
      <c r="T290" s="51">
        <f t="shared" si="97"/>
        <v>33404</v>
      </c>
      <c r="U290" s="51">
        <f t="shared" si="97"/>
        <v>32490</v>
      </c>
      <c r="V290" s="51">
        <f t="shared" si="97"/>
        <v>32785</v>
      </c>
      <c r="W290" s="51">
        <f t="shared" si="84"/>
        <v>0</v>
      </c>
    </row>
    <row r="291" spans="1:23" ht="9.75" customHeight="1">
      <c r="A291" s="36" t="s">
        <v>56</v>
      </c>
      <c r="B291" s="51">
        <f aca="true" t="shared" si="98" ref="B291:J291">B31+B161</f>
        <v>4168</v>
      </c>
      <c r="C291" s="51">
        <f t="shared" si="98"/>
        <v>3661</v>
      </c>
      <c r="D291" s="51">
        <f t="shared" si="98"/>
        <v>3598</v>
      </c>
      <c r="E291" s="51">
        <f t="shared" si="98"/>
        <v>3264</v>
      </c>
      <c r="F291" s="51">
        <f t="shared" si="98"/>
        <v>2176</v>
      </c>
      <c r="G291" s="51">
        <f t="shared" si="98"/>
        <v>3333</v>
      </c>
      <c r="H291" s="51">
        <f t="shared" si="98"/>
        <v>2222</v>
      </c>
      <c r="I291" s="51">
        <f t="shared" si="98"/>
        <v>2770</v>
      </c>
      <c r="J291" s="51">
        <f t="shared" si="98"/>
        <v>1846.6666666666667</v>
      </c>
      <c r="K291" s="38">
        <v>2640</v>
      </c>
      <c r="L291" s="51">
        <f>L31+L161</f>
        <v>1760</v>
      </c>
      <c r="M291" s="39">
        <v>2161</v>
      </c>
      <c r="N291" s="39">
        <f aca="true" t="shared" si="99" ref="N291:V291">N31+N161</f>
        <v>1943</v>
      </c>
      <c r="O291" s="51">
        <f t="shared" si="99"/>
        <v>1676</v>
      </c>
      <c r="P291" s="51">
        <f t="shared" si="99"/>
        <v>1668</v>
      </c>
      <c r="Q291" s="51">
        <f t="shared" si="99"/>
        <v>1845</v>
      </c>
      <c r="R291" s="51">
        <f t="shared" si="99"/>
        <v>1689</v>
      </c>
      <c r="S291" s="51">
        <f t="shared" si="99"/>
        <v>1297</v>
      </c>
      <c r="T291" s="51">
        <f t="shared" si="99"/>
        <v>1017</v>
      </c>
      <c r="U291" s="51">
        <f t="shared" si="99"/>
        <v>1032</v>
      </c>
      <c r="V291" s="51">
        <f t="shared" si="99"/>
        <v>2067</v>
      </c>
      <c r="W291" s="51">
        <f t="shared" si="84"/>
        <v>0</v>
      </c>
    </row>
    <row r="292" spans="1:23" ht="9.75" customHeight="1">
      <c r="A292" s="36" t="s">
        <v>167</v>
      </c>
      <c r="B292" s="51"/>
      <c r="C292" s="51"/>
      <c r="D292" s="51"/>
      <c r="E292" s="51"/>
      <c r="F292" s="51"/>
      <c r="G292" s="51"/>
      <c r="H292" s="51"/>
      <c r="I292" s="51"/>
      <c r="J292" s="51"/>
      <c r="K292" s="38"/>
      <c r="L292" s="51"/>
      <c r="M292" s="39"/>
      <c r="N292" s="39"/>
      <c r="O292" s="51"/>
      <c r="P292" s="51">
        <f aca="true" t="shared" si="100" ref="P292:V292">P32+P162</f>
        <v>0</v>
      </c>
      <c r="Q292" s="51">
        <f t="shared" si="100"/>
        <v>0</v>
      </c>
      <c r="R292" s="51">
        <f t="shared" si="100"/>
        <v>0</v>
      </c>
      <c r="S292" s="51">
        <f t="shared" si="100"/>
        <v>0</v>
      </c>
      <c r="T292" s="51">
        <f t="shared" si="100"/>
        <v>0</v>
      </c>
      <c r="U292" s="51">
        <f t="shared" si="100"/>
        <v>0</v>
      </c>
      <c r="V292" s="51">
        <f t="shared" si="100"/>
        <v>500</v>
      </c>
      <c r="W292" s="51">
        <f t="shared" si="84"/>
        <v>0</v>
      </c>
    </row>
    <row r="293" spans="1:23" ht="9.75" customHeight="1">
      <c r="A293" s="36" t="s">
        <v>62</v>
      </c>
      <c r="B293" s="51">
        <f aca="true" t="shared" si="101" ref="B293:J293">B33+B163</f>
        <v>36</v>
      </c>
      <c r="C293" s="51">
        <f t="shared" si="101"/>
        <v>60</v>
      </c>
      <c r="D293" s="51">
        <f t="shared" si="101"/>
        <v>0</v>
      </c>
      <c r="E293" s="51">
        <f t="shared" si="101"/>
        <v>0</v>
      </c>
      <c r="F293" s="51">
        <f t="shared" si="101"/>
        <v>0</v>
      </c>
      <c r="G293" s="51">
        <f t="shared" si="101"/>
        <v>0</v>
      </c>
      <c r="H293" s="51">
        <f t="shared" si="101"/>
        <v>0</v>
      </c>
      <c r="I293" s="51">
        <f t="shared" si="101"/>
        <v>0</v>
      </c>
      <c r="J293" s="51">
        <f t="shared" si="101"/>
        <v>0</v>
      </c>
      <c r="K293" s="38">
        <v>24</v>
      </c>
      <c r="L293" s="51">
        <f aca="true" t="shared" si="102" ref="L293:L300">L33+L163</f>
        <v>16</v>
      </c>
      <c r="M293" s="39">
        <v>159</v>
      </c>
      <c r="N293" s="39">
        <f aca="true" t="shared" si="103" ref="N293:V293">N33+N163</f>
        <v>135</v>
      </c>
      <c r="O293" s="51">
        <f t="shared" si="103"/>
        <v>80</v>
      </c>
      <c r="P293" s="51">
        <f t="shared" si="103"/>
        <v>84</v>
      </c>
      <c r="Q293" s="51">
        <f t="shared" si="103"/>
        <v>179</v>
      </c>
      <c r="R293" s="51">
        <f t="shared" si="103"/>
        <v>172</v>
      </c>
      <c r="S293" s="51">
        <f t="shared" si="103"/>
        <v>308</v>
      </c>
      <c r="T293" s="51">
        <f t="shared" si="103"/>
        <v>416</v>
      </c>
      <c r="U293" s="51">
        <f t="shared" si="103"/>
        <v>478</v>
      </c>
      <c r="V293" s="51">
        <f t="shared" si="103"/>
        <v>735</v>
      </c>
      <c r="W293" s="51">
        <f t="shared" si="84"/>
        <v>0</v>
      </c>
    </row>
    <row r="294" spans="1:23" ht="9.75" customHeight="1">
      <c r="A294" s="36" t="s">
        <v>63</v>
      </c>
      <c r="B294" s="51">
        <f aca="true" t="shared" si="104" ref="B294:J294">B34+B164</f>
        <v>2147</v>
      </c>
      <c r="C294" s="51">
        <f t="shared" si="104"/>
        <v>2356</v>
      </c>
      <c r="D294" s="51">
        <f t="shared" si="104"/>
        <v>2538</v>
      </c>
      <c r="E294" s="51">
        <f t="shared" si="104"/>
        <v>2134</v>
      </c>
      <c r="F294" s="51">
        <f t="shared" si="104"/>
        <v>1422.6666666666667</v>
      </c>
      <c r="G294" s="51">
        <f t="shared" si="104"/>
        <v>2075</v>
      </c>
      <c r="H294" s="51">
        <f t="shared" si="104"/>
        <v>1383.3333333333333</v>
      </c>
      <c r="I294" s="51">
        <f t="shared" si="104"/>
        <v>1756</v>
      </c>
      <c r="J294" s="51">
        <f t="shared" si="104"/>
        <v>1170.6666666666667</v>
      </c>
      <c r="K294" s="38">
        <v>1807</v>
      </c>
      <c r="L294" s="51">
        <f t="shared" si="102"/>
        <v>1204.6666666666667</v>
      </c>
      <c r="M294" s="39">
        <v>1268</v>
      </c>
      <c r="N294" s="39">
        <f aca="true" t="shared" si="105" ref="N294:U303">N34+N164</f>
        <v>1232</v>
      </c>
      <c r="O294" s="51">
        <f t="shared" si="105"/>
        <v>1116</v>
      </c>
      <c r="P294" s="51">
        <f t="shared" si="105"/>
        <v>1356</v>
      </c>
      <c r="Q294" s="51">
        <f t="shared" si="105"/>
        <v>1220</v>
      </c>
      <c r="R294" s="51">
        <f t="shared" si="105"/>
        <v>1244</v>
      </c>
      <c r="S294" s="51">
        <f t="shared" si="105"/>
        <v>1159</v>
      </c>
      <c r="T294" s="51">
        <f t="shared" si="105"/>
        <v>1073</v>
      </c>
      <c r="U294" s="51">
        <f t="shared" si="105"/>
        <v>1163</v>
      </c>
      <c r="V294" s="51">
        <f aca="true" t="shared" si="106" ref="V294:W309">V36+V164</f>
        <v>308</v>
      </c>
      <c r="W294" s="51">
        <f t="shared" si="106"/>
        <v>0</v>
      </c>
    </row>
    <row r="295" spans="1:23" ht="9.75" customHeight="1">
      <c r="A295" s="36" t="s">
        <v>66</v>
      </c>
      <c r="B295" s="51">
        <f aca="true" t="shared" si="107" ref="B295:J295">B35+B165</f>
        <v>2354</v>
      </c>
      <c r="C295" s="51">
        <f t="shared" si="107"/>
        <v>2583</v>
      </c>
      <c r="D295" s="51">
        <f t="shared" si="107"/>
        <v>1813</v>
      </c>
      <c r="E295" s="51">
        <f t="shared" si="107"/>
        <v>1666</v>
      </c>
      <c r="F295" s="51">
        <f t="shared" si="107"/>
        <v>1110.6666666666667</v>
      </c>
      <c r="G295" s="51">
        <f t="shared" si="107"/>
        <v>2222</v>
      </c>
      <c r="H295" s="51">
        <f t="shared" si="107"/>
        <v>1481.3333333333333</v>
      </c>
      <c r="I295" s="51">
        <f t="shared" si="107"/>
        <v>1657</v>
      </c>
      <c r="J295" s="51">
        <f t="shared" si="107"/>
        <v>1104.6666666666665</v>
      </c>
      <c r="K295" s="38">
        <v>2097</v>
      </c>
      <c r="L295" s="51">
        <f t="shared" si="102"/>
        <v>1398</v>
      </c>
      <c r="M295" s="39">
        <v>1289</v>
      </c>
      <c r="N295" s="39">
        <f t="shared" si="105"/>
        <v>1198</v>
      </c>
      <c r="O295" s="51">
        <f t="shared" si="105"/>
        <v>1482</v>
      </c>
      <c r="P295" s="51">
        <f t="shared" si="105"/>
        <v>1393</v>
      </c>
      <c r="Q295" s="51">
        <f t="shared" si="105"/>
        <v>1667</v>
      </c>
      <c r="R295" s="51">
        <f t="shared" si="105"/>
        <v>1318</v>
      </c>
      <c r="S295" s="51">
        <f t="shared" si="105"/>
        <v>1218</v>
      </c>
      <c r="T295" s="51">
        <f t="shared" si="105"/>
        <v>1322</v>
      </c>
      <c r="U295" s="51">
        <f t="shared" si="105"/>
        <v>1441</v>
      </c>
      <c r="V295" s="51">
        <f t="shared" si="106"/>
        <v>131</v>
      </c>
      <c r="W295" s="51">
        <f t="shared" si="106"/>
        <v>0</v>
      </c>
    </row>
    <row r="296" spans="1:23" ht="9.75" customHeight="1">
      <c r="A296" s="36" t="s">
        <v>68</v>
      </c>
      <c r="B296" s="51">
        <f aca="true" t="shared" si="108" ref="B296:J296">B36+B166</f>
        <v>44</v>
      </c>
      <c r="C296" s="51">
        <f t="shared" si="108"/>
        <v>168</v>
      </c>
      <c r="D296" s="51">
        <f t="shared" si="108"/>
        <v>56</v>
      </c>
      <c r="E296" s="51">
        <f t="shared" si="108"/>
        <v>44</v>
      </c>
      <c r="F296" s="51">
        <f t="shared" si="108"/>
        <v>29.333333333333332</v>
      </c>
      <c r="G296" s="51">
        <f t="shared" si="108"/>
        <v>12</v>
      </c>
      <c r="H296" s="51">
        <f t="shared" si="108"/>
        <v>8</v>
      </c>
      <c r="I296" s="51">
        <f t="shared" si="108"/>
        <v>0</v>
      </c>
      <c r="J296" s="51">
        <f t="shared" si="108"/>
        <v>0</v>
      </c>
      <c r="K296" s="38">
        <v>0</v>
      </c>
      <c r="L296" s="51">
        <f t="shared" si="102"/>
        <v>0</v>
      </c>
      <c r="M296" s="39">
        <v>0</v>
      </c>
      <c r="N296" s="39">
        <f t="shared" si="105"/>
        <v>0</v>
      </c>
      <c r="O296" s="51">
        <f t="shared" si="105"/>
        <v>0</v>
      </c>
      <c r="P296" s="51">
        <f t="shared" si="105"/>
        <v>0</v>
      </c>
      <c r="Q296" s="51">
        <f t="shared" si="105"/>
        <v>0</v>
      </c>
      <c r="R296" s="51">
        <f t="shared" si="105"/>
        <v>3</v>
      </c>
      <c r="S296" s="51">
        <f t="shared" si="105"/>
        <v>0</v>
      </c>
      <c r="T296" s="51">
        <f t="shared" si="105"/>
        <v>0</v>
      </c>
      <c r="U296" s="51">
        <f t="shared" si="105"/>
        <v>2</v>
      </c>
      <c r="V296" s="51">
        <f t="shared" si="106"/>
        <v>0</v>
      </c>
      <c r="W296" s="51">
        <f t="shared" si="106"/>
        <v>0</v>
      </c>
    </row>
    <row r="297" spans="1:23" ht="9.75" customHeight="1">
      <c r="A297" s="36" t="s">
        <v>73</v>
      </c>
      <c r="B297" s="51">
        <f aca="true" t="shared" si="109" ref="B297:J297">B37+B167</f>
        <v>0</v>
      </c>
      <c r="C297" s="51">
        <f t="shared" si="109"/>
        <v>0</v>
      </c>
      <c r="D297" s="51">
        <f t="shared" si="109"/>
        <v>0</v>
      </c>
      <c r="E297" s="51">
        <f t="shared" si="109"/>
        <v>0</v>
      </c>
      <c r="F297" s="51">
        <f t="shared" si="109"/>
        <v>0</v>
      </c>
      <c r="G297" s="51">
        <f t="shared" si="109"/>
        <v>72</v>
      </c>
      <c r="H297" s="51">
        <f t="shared" si="109"/>
        <v>48</v>
      </c>
      <c r="I297" s="51">
        <f t="shared" si="109"/>
        <v>72</v>
      </c>
      <c r="J297" s="51">
        <f t="shared" si="109"/>
        <v>48</v>
      </c>
      <c r="K297" s="38">
        <v>36</v>
      </c>
      <c r="L297" s="51">
        <f t="shared" si="102"/>
        <v>24</v>
      </c>
      <c r="M297" s="39">
        <v>0</v>
      </c>
      <c r="N297" s="39">
        <f t="shared" si="105"/>
        <v>0</v>
      </c>
      <c r="O297" s="51">
        <f t="shared" si="105"/>
        <v>0</v>
      </c>
      <c r="P297" s="51">
        <f t="shared" si="105"/>
        <v>0</v>
      </c>
      <c r="Q297" s="51">
        <f t="shared" si="105"/>
        <v>0</v>
      </c>
      <c r="R297" s="51">
        <f t="shared" si="105"/>
        <v>0</v>
      </c>
      <c r="S297" s="51">
        <f t="shared" si="105"/>
        <v>0</v>
      </c>
      <c r="T297" s="51">
        <f t="shared" si="105"/>
        <v>0</v>
      </c>
      <c r="U297" s="51">
        <f t="shared" si="105"/>
        <v>0</v>
      </c>
      <c r="V297" s="51">
        <f t="shared" si="106"/>
        <v>72</v>
      </c>
      <c r="W297" s="51">
        <f t="shared" si="106"/>
        <v>0</v>
      </c>
    </row>
    <row r="298" spans="1:23" ht="9.75" customHeight="1">
      <c r="A298" s="36" t="s">
        <v>74</v>
      </c>
      <c r="B298" s="51">
        <f aca="true" t="shared" si="110" ref="B298:J298">B38+B168</f>
        <v>0</v>
      </c>
      <c r="C298" s="51">
        <f t="shared" si="110"/>
        <v>0</v>
      </c>
      <c r="D298" s="51">
        <f t="shared" si="110"/>
        <v>0</v>
      </c>
      <c r="E298" s="51">
        <f t="shared" si="110"/>
        <v>0</v>
      </c>
      <c r="F298" s="51">
        <f t="shared" si="110"/>
        <v>0</v>
      </c>
      <c r="G298" s="51">
        <f t="shared" si="110"/>
        <v>40</v>
      </c>
      <c r="H298" s="51">
        <f t="shared" si="110"/>
        <v>26.666666666666668</v>
      </c>
      <c r="I298" s="51">
        <f t="shared" si="110"/>
        <v>40</v>
      </c>
      <c r="J298" s="51">
        <f t="shared" si="110"/>
        <v>26.666666666666668</v>
      </c>
      <c r="K298" s="38">
        <v>0</v>
      </c>
      <c r="L298" s="51">
        <f t="shared" si="102"/>
        <v>0</v>
      </c>
      <c r="M298" s="39">
        <v>0</v>
      </c>
      <c r="N298" s="39">
        <f t="shared" si="105"/>
        <v>0</v>
      </c>
      <c r="O298" s="51">
        <f t="shared" si="105"/>
        <v>0</v>
      </c>
      <c r="P298" s="51">
        <f t="shared" si="105"/>
        <v>0</v>
      </c>
      <c r="Q298" s="51">
        <f t="shared" si="105"/>
        <v>0</v>
      </c>
      <c r="R298" s="51">
        <f t="shared" si="105"/>
        <v>0</v>
      </c>
      <c r="S298" s="51">
        <f t="shared" si="105"/>
        <v>0</v>
      </c>
      <c r="T298" s="51">
        <f t="shared" si="105"/>
        <v>0</v>
      </c>
      <c r="U298" s="51">
        <f t="shared" si="105"/>
        <v>0</v>
      </c>
      <c r="V298" s="51">
        <f t="shared" si="106"/>
        <v>374</v>
      </c>
      <c r="W298" s="51">
        <f t="shared" si="106"/>
        <v>0</v>
      </c>
    </row>
    <row r="299" spans="1:23" ht="9.75" customHeight="1">
      <c r="A299" s="36" t="s">
        <v>79</v>
      </c>
      <c r="B299" s="51">
        <f aca="true" t="shared" si="111" ref="B299:J299">B39+B169</f>
        <v>0</v>
      </c>
      <c r="C299" s="51">
        <f t="shared" si="111"/>
        <v>64</v>
      </c>
      <c r="D299" s="51">
        <f t="shared" si="111"/>
        <v>336</v>
      </c>
      <c r="E299" s="51">
        <f t="shared" si="111"/>
        <v>116</v>
      </c>
      <c r="F299" s="51">
        <f t="shared" si="111"/>
        <v>77.33333333333333</v>
      </c>
      <c r="G299" s="51">
        <f t="shared" si="111"/>
        <v>228</v>
      </c>
      <c r="H299" s="51">
        <f t="shared" si="111"/>
        <v>152</v>
      </c>
      <c r="I299" s="51">
        <f t="shared" si="111"/>
        <v>204</v>
      </c>
      <c r="J299" s="51">
        <f t="shared" si="111"/>
        <v>136</v>
      </c>
      <c r="K299" s="38">
        <v>60</v>
      </c>
      <c r="L299" s="51">
        <f t="shared" si="102"/>
        <v>40</v>
      </c>
      <c r="M299" s="39">
        <v>0</v>
      </c>
      <c r="N299" s="39">
        <f t="shared" si="105"/>
        <v>0</v>
      </c>
      <c r="O299" s="51">
        <f t="shared" si="105"/>
        <v>160</v>
      </c>
      <c r="P299" s="51">
        <f t="shared" si="105"/>
        <v>0</v>
      </c>
      <c r="Q299" s="51">
        <f t="shared" si="105"/>
        <v>72</v>
      </c>
      <c r="R299" s="51">
        <f t="shared" si="105"/>
        <v>88</v>
      </c>
      <c r="S299" s="51">
        <f t="shared" si="105"/>
        <v>104</v>
      </c>
      <c r="T299" s="51">
        <f t="shared" si="105"/>
        <v>76</v>
      </c>
      <c r="U299" s="51">
        <f t="shared" si="105"/>
        <v>80</v>
      </c>
      <c r="V299" s="51">
        <f t="shared" si="106"/>
        <v>76</v>
      </c>
      <c r="W299" s="51">
        <f t="shared" si="106"/>
        <v>0</v>
      </c>
    </row>
    <row r="300" spans="1:23" ht="9.75" customHeight="1">
      <c r="A300" s="36" t="s">
        <v>80</v>
      </c>
      <c r="B300" s="51">
        <f aca="true" t="shared" si="112" ref="B300:J300">B40+B170</f>
        <v>1052</v>
      </c>
      <c r="C300" s="51">
        <f t="shared" si="112"/>
        <v>700</v>
      </c>
      <c r="D300" s="51">
        <f t="shared" si="112"/>
        <v>684</v>
      </c>
      <c r="E300" s="51">
        <f t="shared" si="112"/>
        <v>720</v>
      </c>
      <c r="F300" s="51">
        <f t="shared" si="112"/>
        <v>480</v>
      </c>
      <c r="G300" s="51">
        <f t="shared" si="112"/>
        <v>1006</v>
      </c>
      <c r="H300" s="51">
        <f t="shared" si="112"/>
        <v>670.6666666666667</v>
      </c>
      <c r="I300" s="51">
        <f t="shared" si="112"/>
        <v>784</v>
      </c>
      <c r="J300" s="51">
        <f t="shared" si="112"/>
        <v>522.6666666666667</v>
      </c>
      <c r="K300" s="38">
        <v>640</v>
      </c>
      <c r="L300" s="51">
        <f t="shared" si="102"/>
        <v>426.6666666666667</v>
      </c>
      <c r="M300" s="39">
        <v>400</v>
      </c>
      <c r="N300" s="39">
        <f t="shared" si="105"/>
        <v>400</v>
      </c>
      <c r="O300" s="51">
        <f t="shared" si="105"/>
        <v>297</v>
      </c>
      <c r="P300" s="51">
        <f t="shared" si="105"/>
        <v>424</v>
      </c>
      <c r="Q300" s="51">
        <f t="shared" si="105"/>
        <v>342</v>
      </c>
      <c r="R300" s="51">
        <f t="shared" si="105"/>
        <v>411</v>
      </c>
      <c r="S300" s="51">
        <f t="shared" si="105"/>
        <v>398</v>
      </c>
      <c r="T300" s="51">
        <f t="shared" si="105"/>
        <v>403</v>
      </c>
      <c r="U300" s="51">
        <f t="shared" si="105"/>
        <v>414</v>
      </c>
      <c r="V300" s="51">
        <f t="shared" si="106"/>
        <v>5937</v>
      </c>
      <c r="W300" s="51">
        <f t="shared" si="106"/>
        <v>0</v>
      </c>
    </row>
    <row r="301" spans="1:23" ht="9.75" customHeight="1">
      <c r="A301" s="36" t="s">
        <v>81</v>
      </c>
      <c r="B301" s="51"/>
      <c r="C301" s="51"/>
      <c r="D301" s="51">
        <v>0</v>
      </c>
      <c r="E301" s="51">
        <v>0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37">
        <v>0</v>
      </c>
      <c r="L301" s="51">
        <v>0</v>
      </c>
      <c r="M301" s="39">
        <v>196</v>
      </c>
      <c r="N301" s="39">
        <f t="shared" si="105"/>
        <v>196</v>
      </c>
      <c r="O301" s="51">
        <f t="shared" si="105"/>
        <v>152</v>
      </c>
      <c r="P301" s="51">
        <f t="shared" si="105"/>
        <v>160</v>
      </c>
      <c r="Q301" s="51">
        <f t="shared" si="105"/>
        <v>84</v>
      </c>
      <c r="R301" s="51">
        <f t="shared" si="105"/>
        <v>108</v>
      </c>
      <c r="S301" s="51">
        <f t="shared" si="105"/>
        <v>116</v>
      </c>
      <c r="T301" s="51">
        <f t="shared" si="105"/>
        <v>124</v>
      </c>
      <c r="U301" s="51">
        <f t="shared" si="105"/>
        <v>122</v>
      </c>
      <c r="V301" s="51">
        <f t="shared" si="106"/>
        <v>204</v>
      </c>
      <c r="W301" s="51">
        <f t="shared" si="106"/>
        <v>0</v>
      </c>
    </row>
    <row r="302" spans="1:23" ht="9.75" customHeight="1">
      <c r="A302" s="36" t="s">
        <v>101</v>
      </c>
      <c r="B302" s="51">
        <f aca="true" t="shared" si="113" ref="B302:J302">B42+B172</f>
        <v>8566</v>
      </c>
      <c r="C302" s="51">
        <f t="shared" si="113"/>
        <v>9667</v>
      </c>
      <c r="D302" s="51">
        <f t="shared" si="113"/>
        <v>8961</v>
      </c>
      <c r="E302" s="51">
        <f t="shared" si="113"/>
        <v>8465</v>
      </c>
      <c r="F302" s="51">
        <f t="shared" si="113"/>
        <v>5643.333333333333</v>
      </c>
      <c r="G302" s="51">
        <f t="shared" si="113"/>
        <v>7466</v>
      </c>
      <c r="H302" s="51">
        <f t="shared" si="113"/>
        <v>4977.333333333334</v>
      </c>
      <c r="I302" s="51">
        <f t="shared" si="113"/>
        <v>7527</v>
      </c>
      <c r="J302" s="51">
        <f t="shared" si="113"/>
        <v>5018</v>
      </c>
      <c r="K302" s="38">
        <v>8409</v>
      </c>
      <c r="L302" s="51">
        <f aca="true" t="shared" si="114" ref="L302:L309">L42+L172</f>
        <v>5606</v>
      </c>
      <c r="M302" s="39">
        <v>5476</v>
      </c>
      <c r="N302" s="39">
        <f t="shared" si="105"/>
        <v>5375</v>
      </c>
      <c r="O302" s="51">
        <f t="shared" si="105"/>
        <v>5690</v>
      </c>
      <c r="P302" s="51">
        <f t="shared" si="105"/>
        <v>6632</v>
      </c>
      <c r="Q302" s="51">
        <f t="shared" si="105"/>
        <v>6944</v>
      </c>
      <c r="R302" s="51">
        <f t="shared" si="105"/>
        <v>7334</v>
      </c>
      <c r="S302" s="51">
        <f t="shared" si="105"/>
        <v>7562</v>
      </c>
      <c r="T302" s="51">
        <f t="shared" si="105"/>
        <v>7109</v>
      </c>
      <c r="U302" s="51">
        <f t="shared" si="105"/>
        <v>7104</v>
      </c>
      <c r="V302" s="51">
        <f t="shared" si="106"/>
        <v>503</v>
      </c>
      <c r="W302" s="51">
        <f t="shared" si="106"/>
        <v>0</v>
      </c>
    </row>
    <row r="303" spans="1:23" ht="9.75" customHeight="1">
      <c r="A303" s="36" t="s">
        <v>124</v>
      </c>
      <c r="B303" s="51">
        <f aca="true" t="shared" si="115" ref="B303:J303">B43+B173</f>
        <v>224</v>
      </c>
      <c r="C303" s="51">
        <f t="shared" si="115"/>
        <v>72</v>
      </c>
      <c r="D303" s="51">
        <f t="shared" si="115"/>
        <v>0</v>
      </c>
      <c r="E303" s="51">
        <f t="shared" si="115"/>
        <v>52</v>
      </c>
      <c r="F303" s="51">
        <f t="shared" si="115"/>
        <v>34.666666666666664</v>
      </c>
      <c r="G303" s="51">
        <f t="shared" si="115"/>
        <v>236</v>
      </c>
      <c r="H303" s="51">
        <f t="shared" si="115"/>
        <v>157.33333333333334</v>
      </c>
      <c r="I303" s="51">
        <f t="shared" si="115"/>
        <v>284</v>
      </c>
      <c r="J303" s="51">
        <f t="shared" si="115"/>
        <v>189.33333333333334</v>
      </c>
      <c r="K303" s="38">
        <v>450</v>
      </c>
      <c r="L303" s="51">
        <f t="shared" si="114"/>
        <v>302</v>
      </c>
      <c r="M303" s="39">
        <v>165</v>
      </c>
      <c r="N303" s="39">
        <f t="shared" si="105"/>
        <v>165</v>
      </c>
      <c r="O303" s="51">
        <f t="shared" si="105"/>
        <v>219</v>
      </c>
      <c r="P303" s="51">
        <f t="shared" si="105"/>
        <v>201</v>
      </c>
      <c r="Q303" s="51">
        <f t="shared" si="105"/>
        <v>207</v>
      </c>
      <c r="R303" s="51">
        <f t="shared" si="105"/>
        <v>237</v>
      </c>
      <c r="S303" s="51">
        <f t="shared" si="105"/>
        <v>276</v>
      </c>
      <c r="T303" s="51">
        <f t="shared" si="105"/>
        <v>225</v>
      </c>
      <c r="U303" s="51">
        <f t="shared" si="105"/>
        <v>183</v>
      </c>
      <c r="V303" s="51">
        <f t="shared" si="106"/>
        <v>5535</v>
      </c>
      <c r="W303" s="51">
        <f t="shared" si="106"/>
        <v>0</v>
      </c>
    </row>
    <row r="304" spans="1:23" ht="9.75" customHeight="1">
      <c r="A304" s="36" t="s">
        <v>134</v>
      </c>
      <c r="B304" s="51">
        <f aca="true" t="shared" si="116" ref="B304:J304">B44+B174</f>
        <v>452</v>
      </c>
      <c r="C304" s="51">
        <f t="shared" si="116"/>
        <v>336</v>
      </c>
      <c r="D304" s="51">
        <f t="shared" si="116"/>
        <v>244</v>
      </c>
      <c r="E304" s="51">
        <f t="shared" si="116"/>
        <v>108</v>
      </c>
      <c r="F304" s="51">
        <f t="shared" si="116"/>
        <v>72</v>
      </c>
      <c r="G304" s="51">
        <f t="shared" si="116"/>
        <v>228</v>
      </c>
      <c r="H304" s="51">
        <f t="shared" si="116"/>
        <v>152</v>
      </c>
      <c r="I304" s="51">
        <f t="shared" si="116"/>
        <v>180</v>
      </c>
      <c r="J304" s="51">
        <f t="shared" si="116"/>
        <v>120</v>
      </c>
      <c r="K304" s="38">
        <v>220</v>
      </c>
      <c r="L304" s="51">
        <f t="shared" si="114"/>
        <v>146.66666666666666</v>
      </c>
      <c r="M304" s="39">
        <v>143</v>
      </c>
      <c r="N304" s="39">
        <f aca="true" t="shared" si="117" ref="N304:U309">N44+N174</f>
        <v>134</v>
      </c>
      <c r="O304" s="51">
        <f t="shared" si="117"/>
        <v>0</v>
      </c>
      <c r="P304" s="51">
        <f t="shared" si="117"/>
        <v>0</v>
      </c>
      <c r="Q304" s="51">
        <f t="shared" si="117"/>
        <v>0</v>
      </c>
      <c r="R304" s="51">
        <f t="shared" si="117"/>
        <v>16</v>
      </c>
      <c r="S304" s="51">
        <f t="shared" si="117"/>
        <v>0</v>
      </c>
      <c r="T304" s="51">
        <f t="shared" si="117"/>
        <v>0</v>
      </c>
      <c r="U304" s="51">
        <f t="shared" si="117"/>
        <v>0</v>
      </c>
      <c r="V304" s="51">
        <f t="shared" si="106"/>
        <v>0</v>
      </c>
      <c r="W304" s="51">
        <f t="shared" si="106"/>
        <v>0</v>
      </c>
    </row>
    <row r="305" spans="1:23" ht="9.75" customHeight="1">
      <c r="A305" s="36" t="s">
        <v>138</v>
      </c>
      <c r="B305" s="51">
        <f aca="true" t="shared" si="118" ref="B305:J305">B45+B175</f>
        <v>6808</v>
      </c>
      <c r="C305" s="51">
        <f t="shared" si="118"/>
        <v>7535</v>
      </c>
      <c r="D305" s="51">
        <f t="shared" si="118"/>
        <v>8630</v>
      </c>
      <c r="E305" s="51">
        <f t="shared" si="118"/>
        <v>9531</v>
      </c>
      <c r="F305" s="51">
        <f t="shared" si="118"/>
        <v>6354</v>
      </c>
      <c r="G305" s="51">
        <f t="shared" si="118"/>
        <v>9182</v>
      </c>
      <c r="H305" s="51">
        <f t="shared" si="118"/>
        <v>6121.333333333333</v>
      </c>
      <c r="I305" s="51">
        <f t="shared" si="118"/>
        <v>10659</v>
      </c>
      <c r="J305" s="51">
        <f t="shared" si="118"/>
        <v>7106</v>
      </c>
      <c r="K305" s="38">
        <v>12015</v>
      </c>
      <c r="L305" s="51">
        <f t="shared" si="114"/>
        <v>8010</v>
      </c>
      <c r="M305" s="39">
        <v>7978</v>
      </c>
      <c r="N305" s="39">
        <f t="shared" si="117"/>
        <v>7330</v>
      </c>
      <c r="O305" s="51">
        <f t="shared" si="117"/>
        <v>6181</v>
      </c>
      <c r="P305" s="51">
        <f t="shared" si="117"/>
        <v>7478</v>
      </c>
      <c r="Q305" s="51">
        <f t="shared" si="117"/>
        <v>6972</v>
      </c>
      <c r="R305" s="51">
        <f t="shared" si="117"/>
        <v>7256</v>
      </c>
      <c r="S305" s="51">
        <f t="shared" si="117"/>
        <v>7628</v>
      </c>
      <c r="T305" s="51">
        <f t="shared" si="117"/>
        <v>7219</v>
      </c>
      <c r="U305" s="51">
        <f t="shared" si="117"/>
        <v>6670</v>
      </c>
      <c r="V305" s="51">
        <f t="shared" si="106"/>
        <v>5370</v>
      </c>
      <c r="W305" s="51">
        <f t="shared" si="106"/>
        <v>0</v>
      </c>
    </row>
    <row r="306" spans="1:23" ht="9.75" customHeight="1">
      <c r="A306" s="36" t="s">
        <v>141</v>
      </c>
      <c r="B306" s="51">
        <f aca="true" t="shared" si="119" ref="B306:J306">B46+B176</f>
        <v>0</v>
      </c>
      <c r="C306" s="51">
        <f t="shared" si="119"/>
        <v>0</v>
      </c>
      <c r="D306" s="51">
        <f t="shared" si="119"/>
        <v>100</v>
      </c>
      <c r="E306" s="51">
        <f t="shared" si="119"/>
        <v>72</v>
      </c>
      <c r="F306" s="51">
        <f t="shared" si="119"/>
        <v>48</v>
      </c>
      <c r="G306" s="51">
        <f t="shared" si="119"/>
        <v>0</v>
      </c>
      <c r="H306" s="51">
        <f t="shared" si="119"/>
        <v>0</v>
      </c>
      <c r="I306" s="51">
        <f t="shared" si="119"/>
        <v>0</v>
      </c>
      <c r="J306" s="51">
        <f t="shared" si="119"/>
        <v>0</v>
      </c>
      <c r="K306" s="38">
        <v>0</v>
      </c>
      <c r="L306" s="51">
        <f t="shared" si="114"/>
        <v>0</v>
      </c>
      <c r="M306" s="39">
        <v>0</v>
      </c>
      <c r="N306" s="39">
        <f t="shared" si="117"/>
        <v>0</v>
      </c>
      <c r="O306" s="51">
        <f t="shared" si="117"/>
        <v>0</v>
      </c>
      <c r="P306" s="51">
        <f t="shared" si="117"/>
        <v>0</v>
      </c>
      <c r="Q306" s="51">
        <f t="shared" si="117"/>
        <v>0</v>
      </c>
      <c r="R306" s="51">
        <f t="shared" si="117"/>
        <v>0</v>
      </c>
      <c r="S306" s="51">
        <f t="shared" si="117"/>
        <v>0</v>
      </c>
      <c r="T306" s="51">
        <f t="shared" si="117"/>
        <v>0</v>
      </c>
      <c r="U306" s="51">
        <f t="shared" si="117"/>
        <v>0</v>
      </c>
      <c r="V306" s="51">
        <f t="shared" si="106"/>
        <v>9935</v>
      </c>
      <c r="W306" s="51">
        <f t="shared" si="106"/>
        <v>0</v>
      </c>
    </row>
    <row r="307" spans="1:23" ht="9.75" customHeight="1">
      <c r="A307" s="36" t="s">
        <v>156</v>
      </c>
      <c r="B307" s="51">
        <f aca="true" t="shared" si="120" ref="B307:J307">B47+B177</f>
        <v>5590</v>
      </c>
      <c r="C307" s="51">
        <f t="shared" si="120"/>
        <v>5676</v>
      </c>
      <c r="D307" s="51">
        <f t="shared" si="120"/>
        <v>5838</v>
      </c>
      <c r="E307" s="51">
        <f t="shared" si="120"/>
        <v>5969</v>
      </c>
      <c r="F307" s="51">
        <f t="shared" si="120"/>
        <v>3979.3333333333335</v>
      </c>
      <c r="G307" s="51">
        <f t="shared" si="120"/>
        <v>5801</v>
      </c>
      <c r="H307" s="51">
        <f t="shared" si="120"/>
        <v>3867.3333333333335</v>
      </c>
      <c r="I307" s="51">
        <f t="shared" si="120"/>
        <v>5123</v>
      </c>
      <c r="J307" s="51">
        <f t="shared" si="120"/>
        <v>3415.3333333333335</v>
      </c>
      <c r="K307" s="38">
        <v>5445</v>
      </c>
      <c r="L307" s="51">
        <f t="shared" si="114"/>
        <v>3630</v>
      </c>
      <c r="M307" s="39">
        <v>3915</v>
      </c>
      <c r="N307" s="39">
        <f t="shared" si="117"/>
        <v>3900</v>
      </c>
      <c r="O307" s="51">
        <f t="shared" si="117"/>
        <v>4436</v>
      </c>
      <c r="P307" s="51">
        <f t="shared" si="117"/>
        <v>3966</v>
      </c>
      <c r="Q307" s="51">
        <f t="shared" si="117"/>
        <v>4378</v>
      </c>
      <c r="R307" s="51">
        <f t="shared" si="117"/>
        <v>5284</v>
      </c>
      <c r="S307" s="51">
        <f t="shared" si="117"/>
        <v>4605</v>
      </c>
      <c r="T307" s="51">
        <f t="shared" si="117"/>
        <v>4394</v>
      </c>
      <c r="U307" s="51">
        <f t="shared" si="117"/>
        <v>4150</v>
      </c>
      <c r="V307" s="51">
        <f t="shared" si="106"/>
        <v>69798</v>
      </c>
      <c r="W307" s="51">
        <f t="shared" si="106"/>
        <v>0</v>
      </c>
    </row>
    <row r="308" spans="1:23" ht="9.75" customHeight="1">
      <c r="A308" s="36" t="s">
        <v>159</v>
      </c>
      <c r="B308" s="51">
        <f aca="true" t="shared" si="121" ref="B308:J308">B48+B178</f>
        <v>8034</v>
      </c>
      <c r="C308" s="51">
        <f t="shared" si="121"/>
        <v>8810</v>
      </c>
      <c r="D308" s="51">
        <f t="shared" si="121"/>
        <v>8599</v>
      </c>
      <c r="E308" s="51">
        <f t="shared" si="121"/>
        <v>8108</v>
      </c>
      <c r="F308" s="51">
        <f t="shared" si="121"/>
        <v>5405.333333333333</v>
      </c>
      <c r="G308" s="51">
        <f t="shared" si="121"/>
        <v>7907</v>
      </c>
      <c r="H308" s="51">
        <f t="shared" si="121"/>
        <v>5271.333333333334</v>
      </c>
      <c r="I308" s="51">
        <f t="shared" si="121"/>
        <v>8061</v>
      </c>
      <c r="J308" s="51">
        <f t="shared" si="121"/>
        <v>5374</v>
      </c>
      <c r="K308" s="38">
        <v>8974</v>
      </c>
      <c r="L308" s="51">
        <f t="shared" si="114"/>
        <v>5982.666666666667</v>
      </c>
      <c r="M308" s="39">
        <v>6922</v>
      </c>
      <c r="N308" s="39">
        <f t="shared" si="117"/>
        <v>6702</v>
      </c>
      <c r="O308" s="51">
        <f t="shared" si="117"/>
        <v>7116</v>
      </c>
      <c r="P308" s="51">
        <f t="shared" si="117"/>
        <v>7328</v>
      </c>
      <c r="Q308" s="51">
        <f t="shared" si="117"/>
        <v>7604</v>
      </c>
      <c r="R308" s="51">
        <f t="shared" si="117"/>
        <v>9446</v>
      </c>
      <c r="S308" s="51">
        <f t="shared" si="117"/>
        <v>8893</v>
      </c>
      <c r="T308" s="51">
        <f t="shared" si="117"/>
        <v>9080</v>
      </c>
      <c r="U308" s="51">
        <f t="shared" si="117"/>
        <v>10566</v>
      </c>
      <c r="V308" s="51">
        <f t="shared" si="106"/>
        <v>15</v>
      </c>
      <c r="W308" s="51">
        <f t="shared" si="106"/>
        <v>0</v>
      </c>
    </row>
    <row r="309" spans="1:23" ht="9.75" customHeight="1">
      <c r="A309" s="36" t="s">
        <v>24</v>
      </c>
      <c r="B309" s="51">
        <f aca="true" t="shared" si="122" ref="B309:J309">B49+B179</f>
        <v>121258.5</v>
      </c>
      <c r="C309" s="51">
        <f t="shared" si="122"/>
        <v>120293</v>
      </c>
      <c r="D309" s="51">
        <f t="shared" si="122"/>
        <v>124367</v>
      </c>
      <c r="E309" s="51">
        <f t="shared" si="122"/>
        <v>120424</v>
      </c>
      <c r="F309" s="51">
        <f t="shared" si="122"/>
        <v>80282.66666666666</v>
      </c>
      <c r="G309" s="51">
        <f t="shared" si="122"/>
        <v>120019</v>
      </c>
      <c r="H309" s="51">
        <f t="shared" si="122"/>
        <v>80012.66666666667</v>
      </c>
      <c r="I309" s="51">
        <f t="shared" si="122"/>
        <v>93617</v>
      </c>
      <c r="J309" s="51">
        <f t="shared" si="122"/>
        <v>62411.33333333333</v>
      </c>
      <c r="K309" s="51">
        <f>K49+K179</f>
        <v>102771</v>
      </c>
      <c r="L309" s="51">
        <f t="shared" si="114"/>
        <v>68514</v>
      </c>
      <c r="M309" s="51">
        <f>M49+M179</f>
        <v>71847</v>
      </c>
      <c r="N309" s="39">
        <f t="shared" si="117"/>
        <v>70067</v>
      </c>
      <c r="O309" s="51">
        <f t="shared" si="117"/>
        <v>73686</v>
      </c>
      <c r="P309" s="51">
        <f t="shared" si="117"/>
        <v>75013</v>
      </c>
      <c r="Q309" s="51">
        <f t="shared" si="117"/>
        <v>78585</v>
      </c>
      <c r="R309" s="51">
        <f t="shared" si="117"/>
        <v>86616</v>
      </c>
      <c r="S309" s="51">
        <f t="shared" si="117"/>
        <v>85651</v>
      </c>
      <c r="T309" s="51">
        <f t="shared" si="117"/>
        <v>83153</v>
      </c>
      <c r="U309" s="51">
        <f t="shared" si="117"/>
        <v>82356</v>
      </c>
      <c r="V309" s="51">
        <f t="shared" si="106"/>
        <v>19749</v>
      </c>
      <c r="W309" s="51">
        <f t="shared" si="106"/>
        <v>0</v>
      </c>
    </row>
    <row r="310" spans="1:23" ht="9.75" customHeight="1">
      <c r="A310" s="36"/>
      <c r="B310" s="51"/>
      <c r="C310" s="51"/>
      <c r="D310" s="51" t="s">
        <v>0</v>
      </c>
      <c r="E310" s="51"/>
      <c r="F310" s="51"/>
      <c r="G310" s="51"/>
      <c r="H310" s="51"/>
      <c r="I310" s="51"/>
      <c r="J310" s="51"/>
      <c r="K310" s="38"/>
      <c r="L310" s="51"/>
      <c r="M310" s="39"/>
      <c r="N310" s="39"/>
      <c r="O310" s="51"/>
      <c r="P310" s="51"/>
      <c r="Q310" s="51"/>
      <c r="R310" s="51"/>
      <c r="S310" s="51"/>
      <c r="T310" s="51"/>
      <c r="U310" s="51"/>
      <c r="V310" s="51"/>
      <c r="W310" s="51"/>
    </row>
    <row r="311" spans="1:23" ht="9.75" customHeight="1">
      <c r="A311" s="36" t="s">
        <v>19</v>
      </c>
      <c r="B311" s="51">
        <f aca="true" t="shared" si="123" ref="B311:J311">B51+B181</f>
        <v>8476</v>
      </c>
      <c r="C311" s="51">
        <f t="shared" si="123"/>
        <v>7967</v>
      </c>
      <c r="D311" s="51">
        <f t="shared" si="123"/>
        <v>6015</v>
      </c>
      <c r="E311" s="51">
        <f t="shared" si="123"/>
        <v>6894</v>
      </c>
      <c r="F311" s="51">
        <f t="shared" si="123"/>
        <v>4596</v>
      </c>
      <c r="G311" s="51">
        <f t="shared" si="123"/>
        <v>7737</v>
      </c>
      <c r="H311" s="51">
        <f t="shared" si="123"/>
        <v>5158</v>
      </c>
      <c r="I311" s="51">
        <f t="shared" si="123"/>
        <v>7725</v>
      </c>
      <c r="J311" s="51">
        <f t="shared" si="123"/>
        <v>5150</v>
      </c>
      <c r="K311" s="38">
        <v>7719</v>
      </c>
      <c r="L311" s="51">
        <f aca="true" t="shared" si="124" ref="L311:L322">L51+L181</f>
        <v>5146</v>
      </c>
      <c r="M311" s="39">
        <v>6299</v>
      </c>
      <c r="N311" s="39">
        <f aca="true" t="shared" si="125" ref="N311:W322">N51+N181</f>
        <v>6083</v>
      </c>
      <c r="O311" s="51">
        <f t="shared" si="125"/>
        <v>6400</v>
      </c>
      <c r="P311" s="51">
        <f t="shared" si="125"/>
        <v>7036</v>
      </c>
      <c r="Q311" s="51">
        <f t="shared" si="125"/>
        <v>7311</v>
      </c>
      <c r="R311" s="51">
        <f t="shared" si="125"/>
        <v>7743</v>
      </c>
      <c r="S311" s="51">
        <f t="shared" si="125"/>
        <v>7847</v>
      </c>
      <c r="T311" s="51">
        <f t="shared" si="125"/>
        <v>7917</v>
      </c>
      <c r="U311" s="51">
        <f t="shared" si="125"/>
        <v>7781</v>
      </c>
      <c r="V311" s="51">
        <f t="shared" si="125"/>
        <v>7153</v>
      </c>
      <c r="W311" s="51">
        <f>W51+W181</f>
        <v>0</v>
      </c>
    </row>
    <row r="312" spans="1:23" ht="9.75" customHeight="1">
      <c r="A312" s="36" t="s">
        <v>30</v>
      </c>
      <c r="B312" s="51">
        <f aca="true" t="shared" si="126" ref="B312:J312">B52+B182</f>
        <v>3760</v>
      </c>
      <c r="C312" s="51">
        <f t="shared" si="126"/>
        <v>2500</v>
      </c>
      <c r="D312" s="51">
        <f t="shared" si="126"/>
        <v>3146</v>
      </c>
      <c r="E312" s="51">
        <f t="shared" si="126"/>
        <v>3924</v>
      </c>
      <c r="F312" s="51">
        <f t="shared" si="126"/>
        <v>2616</v>
      </c>
      <c r="G312" s="51">
        <f t="shared" si="126"/>
        <v>5277</v>
      </c>
      <c r="H312" s="51">
        <f t="shared" si="126"/>
        <v>3518</v>
      </c>
      <c r="I312" s="51">
        <f t="shared" si="126"/>
        <v>5210</v>
      </c>
      <c r="J312" s="51">
        <f t="shared" si="126"/>
        <v>3473.3333333333335</v>
      </c>
      <c r="K312" s="38">
        <v>6526</v>
      </c>
      <c r="L312" s="51">
        <f t="shared" si="124"/>
        <v>4350.666666666666</v>
      </c>
      <c r="M312" s="39">
        <v>5265</v>
      </c>
      <c r="N312" s="39">
        <f t="shared" si="125"/>
        <v>5049</v>
      </c>
      <c r="O312" s="51">
        <f t="shared" si="125"/>
        <v>5363</v>
      </c>
      <c r="P312" s="51">
        <f t="shared" si="125"/>
        <v>6025</v>
      </c>
      <c r="Q312" s="51">
        <f t="shared" si="125"/>
        <v>6802</v>
      </c>
      <c r="R312" s="51">
        <f t="shared" si="125"/>
        <v>6857</v>
      </c>
      <c r="S312" s="51">
        <f t="shared" si="125"/>
        <v>6880</v>
      </c>
      <c r="T312" s="51">
        <f t="shared" si="125"/>
        <v>6044</v>
      </c>
      <c r="U312" s="51">
        <f t="shared" si="125"/>
        <v>5352</v>
      </c>
      <c r="V312" s="51">
        <v>5610</v>
      </c>
      <c r="W312" s="51">
        <f t="shared" si="125"/>
        <v>0</v>
      </c>
    </row>
    <row r="313" spans="1:23" ht="9.75" customHeight="1">
      <c r="A313" s="36" t="s">
        <v>54</v>
      </c>
      <c r="B313" s="51">
        <f aca="true" t="shared" si="127" ref="B313:J313">B53+B183</f>
        <v>8782</v>
      </c>
      <c r="C313" s="51">
        <f t="shared" si="127"/>
        <v>8503</v>
      </c>
      <c r="D313" s="51">
        <f t="shared" si="127"/>
        <v>6928</v>
      </c>
      <c r="E313" s="51">
        <f t="shared" si="127"/>
        <v>6323</v>
      </c>
      <c r="F313" s="51">
        <f t="shared" si="127"/>
        <v>4215.333333333333</v>
      </c>
      <c r="G313" s="51">
        <f t="shared" si="127"/>
        <v>5970</v>
      </c>
      <c r="H313" s="51">
        <f t="shared" si="127"/>
        <v>3980</v>
      </c>
      <c r="I313" s="51">
        <f t="shared" si="127"/>
        <v>5469</v>
      </c>
      <c r="J313" s="51">
        <f t="shared" si="127"/>
        <v>3646</v>
      </c>
      <c r="K313" s="38">
        <v>6908</v>
      </c>
      <c r="L313" s="51">
        <f t="shared" si="124"/>
        <v>4605.333333333333</v>
      </c>
      <c r="M313" s="39">
        <v>4436</v>
      </c>
      <c r="N313" s="39">
        <f t="shared" si="125"/>
        <v>4328</v>
      </c>
      <c r="O313" s="51">
        <f t="shared" si="125"/>
        <v>4846</v>
      </c>
      <c r="P313" s="51">
        <f t="shared" si="125"/>
        <v>5063</v>
      </c>
      <c r="Q313" s="51">
        <f t="shared" si="125"/>
        <v>5106</v>
      </c>
      <c r="R313" s="51">
        <f t="shared" si="125"/>
        <v>5293</v>
      </c>
      <c r="S313" s="51">
        <f t="shared" si="125"/>
        <v>5234</v>
      </c>
      <c r="T313" s="51">
        <f t="shared" si="125"/>
        <v>4767</v>
      </c>
      <c r="U313" s="51">
        <f t="shared" si="125"/>
        <v>4707</v>
      </c>
      <c r="V313" s="51">
        <f aca="true" t="shared" si="128" ref="V313:W319">V53+V183</f>
        <v>4071</v>
      </c>
      <c r="W313" s="51">
        <f t="shared" si="128"/>
        <v>0</v>
      </c>
    </row>
    <row r="314" spans="1:23" ht="9.75" customHeight="1">
      <c r="A314" s="36" t="s">
        <v>61</v>
      </c>
      <c r="B314" s="51">
        <f aca="true" t="shared" si="129" ref="B314:J314">B54+B184</f>
        <v>4011</v>
      </c>
      <c r="C314" s="51">
        <f t="shared" si="129"/>
        <v>4116</v>
      </c>
      <c r="D314" s="51">
        <f t="shared" si="129"/>
        <v>3674</v>
      </c>
      <c r="E314" s="51">
        <f t="shared" si="129"/>
        <v>4042</v>
      </c>
      <c r="F314" s="51">
        <f t="shared" si="129"/>
        <v>2694.6666666666665</v>
      </c>
      <c r="G314" s="51">
        <f t="shared" si="129"/>
        <v>3848</v>
      </c>
      <c r="H314" s="51">
        <f t="shared" si="129"/>
        <v>2565.333333333333</v>
      </c>
      <c r="I314" s="51">
        <f t="shared" si="129"/>
        <v>3412</v>
      </c>
      <c r="J314" s="51">
        <f t="shared" si="129"/>
        <v>2274.666666666667</v>
      </c>
      <c r="K314" s="38">
        <v>3876</v>
      </c>
      <c r="L314" s="51">
        <f t="shared" si="124"/>
        <v>2584</v>
      </c>
      <c r="M314" s="39">
        <v>2616</v>
      </c>
      <c r="N314" s="39">
        <f t="shared" si="125"/>
        <v>2465</v>
      </c>
      <c r="O314" s="51">
        <f t="shared" si="125"/>
        <v>2616</v>
      </c>
      <c r="P314" s="51">
        <f t="shared" si="125"/>
        <v>2823</v>
      </c>
      <c r="Q314" s="51">
        <f t="shared" si="125"/>
        <v>2770</v>
      </c>
      <c r="R314" s="51">
        <f t="shared" si="125"/>
        <v>3012</v>
      </c>
      <c r="S314" s="51">
        <f t="shared" si="125"/>
        <v>3123</v>
      </c>
      <c r="T314" s="51">
        <f t="shared" si="125"/>
        <v>2694</v>
      </c>
      <c r="U314" s="51">
        <f t="shared" si="125"/>
        <v>2985</v>
      </c>
      <c r="V314" s="51">
        <f t="shared" si="128"/>
        <v>2730</v>
      </c>
      <c r="W314" s="51">
        <f t="shared" si="128"/>
        <v>0</v>
      </c>
    </row>
    <row r="315" spans="1:23" ht="9.75" customHeight="1">
      <c r="A315" s="36" t="s">
        <v>77</v>
      </c>
      <c r="B315" s="51">
        <f aca="true" t="shared" si="130" ref="B315:J315">B55+B185</f>
        <v>7634</v>
      </c>
      <c r="C315" s="51">
        <f t="shared" si="130"/>
        <v>7535</v>
      </c>
      <c r="D315" s="51">
        <f t="shared" si="130"/>
        <v>3748</v>
      </c>
      <c r="E315" s="51">
        <f t="shared" si="130"/>
        <v>3488</v>
      </c>
      <c r="F315" s="51">
        <f t="shared" si="130"/>
        <v>2325.3333333333335</v>
      </c>
      <c r="G315" s="51">
        <f t="shared" si="130"/>
        <v>3417</v>
      </c>
      <c r="H315" s="51">
        <f t="shared" si="130"/>
        <v>2278</v>
      </c>
      <c r="I315" s="51">
        <f t="shared" si="130"/>
        <v>4071</v>
      </c>
      <c r="J315" s="51">
        <f t="shared" si="130"/>
        <v>2714</v>
      </c>
      <c r="K315" s="38">
        <v>4796</v>
      </c>
      <c r="L315" s="51">
        <f t="shared" si="124"/>
        <v>3197.3333333333335</v>
      </c>
      <c r="M315" s="39">
        <v>4177</v>
      </c>
      <c r="N315" s="39">
        <f t="shared" si="125"/>
        <v>3981</v>
      </c>
      <c r="O315" s="51">
        <f t="shared" si="125"/>
        <v>4253</v>
      </c>
      <c r="P315" s="51">
        <f t="shared" si="125"/>
        <v>4746</v>
      </c>
      <c r="Q315" s="51">
        <f t="shared" si="125"/>
        <v>4862</v>
      </c>
      <c r="R315" s="51">
        <f t="shared" si="125"/>
        <v>5036</v>
      </c>
      <c r="S315" s="51">
        <f t="shared" si="125"/>
        <v>4815</v>
      </c>
      <c r="T315" s="51">
        <f t="shared" si="125"/>
        <v>4233</v>
      </c>
      <c r="U315" s="51">
        <f t="shared" si="125"/>
        <v>3590</v>
      </c>
      <c r="V315" s="51">
        <f t="shared" si="128"/>
        <v>3192</v>
      </c>
      <c r="W315" s="51">
        <f t="shared" si="128"/>
        <v>0</v>
      </c>
    </row>
    <row r="316" spans="1:23" ht="9.75" customHeight="1">
      <c r="A316" s="36" t="s">
        <v>83</v>
      </c>
      <c r="B316" s="51">
        <f aca="true" t="shared" si="131" ref="B316:J316">B56+B186</f>
        <v>1998</v>
      </c>
      <c r="C316" s="51">
        <f t="shared" si="131"/>
        <v>1573</v>
      </c>
      <c r="D316" s="51">
        <f t="shared" si="131"/>
        <v>1171</v>
      </c>
      <c r="E316" s="51">
        <f t="shared" si="131"/>
        <v>572</v>
      </c>
      <c r="F316" s="51">
        <f t="shared" si="131"/>
        <v>381.3333333333333</v>
      </c>
      <c r="G316" s="51">
        <f t="shared" si="131"/>
        <v>292</v>
      </c>
      <c r="H316" s="51">
        <f t="shared" si="131"/>
        <v>194.66666666666666</v>
      </c>
      <c r="I316" s="51">
        <f t="shared" si="131"/>
        <v>392</v>
      </c>
      <c r="J316" s="51">
        <f t="shared" si="131"/>
        <v>261.3333333333333</v>
      </c>
      <c r="K316" s="38">
        <v>492</v>
      </c>
      <c r="L316" s="51">
        <f t="shared" si="124"/>
        <v>328</v>
      </c>
      <c r="M316" s="39">
        <v>1410</v>
      </c>
      <c r="N316" s="39">
        <f t="shared" si="125"/>
        <v>1410</v>
      </c>
      <c r="O316" s="51">
        <f t="shared" si="125"/>
        <v>1594</v>
      </c>
      <c r="P316" s="51">
        <f t="shared" si="125"/>
        <v>1740</v>
      </c>
      <c r="Q316" s="51">
        <f t="shared" si="125"/>
        <v>1788</v>
      </c>
      <c r="R316" s="51">
        <f t="shared" si="125"/>
        <v>1893</v>
      </c>
      <c r="S316" s="51">
        <f t="shared" si="125"/>
        <v>1737</v>
      </c>
      <c r="T316" s="51">
        <f t="shared" si="125"/>
        <v>1803</v>
      </c>
      <c r="U316" s="51">
        <f t="shared" si="125"/>
        <v>1662</v>
      </c>
      <c r="V316" s="51">
        <v>1731</v>
      </c>
      <c r="W316" s="51">
        <f t="shared" si="125"/>
        <v>0</v>
      </c>
    </row>
    <row r="317" spans="1:23" ht="9.75" customHeight="1">
      <c r="A317" s="36" t="s">
        <v>84</v>
      </c>
      <c r="B317" s="51">
        <f aca="true" t="shared" si="132" ref="B317:J317">B57+B187</f>
        <v>4791</v>
      </c>
      <c r="C317" s="51">
        <f t="shared" si="132"/>
        <v>5365</v>
      </c>
      <c r="D317" s="51">
        <f t="shared" si="132"/>
        <v>5508</v>
      </c>
      <c r="E317" s="51">
        <f t="shared" si="132"/>
        <v>5183</v>
      </c>
      <c r="F317" s="51">
        <f t="shared" si="132"/>
        <v>3455.3333333333335</v>
      </c>
      <c r="G317" s="51">
        <f t="shared" si="132"/>
        <v>5480</v>
      </c>
      <c r="H317" s="51">
        <f t="shared" si="132"/>
        <v>3653.3333333333335</v>
      </c>
      <c r="I317" s="51">
        <f t="shared" si="132"/>
        <v>7100</v>
      </c>
      <c r="J317" s="51">
        <f t="shared" si="132"/>
        <v>4733.333333333334</v>
      </c>
      <c r="K317" s="38">
        <v>6816</v>
      </c>
      <c r="L317" s="51">
        <f t="shared" si="124"/>
        <v>4544</v>
      </c>
      <c r="M317" s="39">
        <v>3185</v>
      </c>
      <c r="N317" s="39">
        <f t="shared" si="125"/>
        <v>3112</v>
      </c>
      <c r="O317" s="51">
        <f t="shared" si="125"/>
        <v>2621</v>
      </c>
      <c r="P317" s="51">
        <f t="shared" si="125"/>
        <v>2935</v>
      </c>
      <c r="Q317" s="51">
        <f t="shared" si="125"/>
        <v>3000</v>
      </c>
      <c r="R317" s="51">
        <f t="shared" si="125"/>
        <v>3316</v>
      </c>
      <c r="S317" s="51">
        <f t="shared" si="125"/>
        <v>3177</v>
      </c>
      <c r="T317" s="51">
        <f t="shared" si="125"/>
        <v>3362</v>
      </c>
      <c r="U317" s="51">
        <f t="shared" si="125"/>
        <v>3511</v>
      </c>
      <c r="V317" s="51">
        <f t="shared" si="128"/>
        <v>4362</v>
      </c>
      <c r="W317" s="51">
        <f t="shared" si="128"/>
        <v>0</v>
      </c>
    </row>
    <row r="318" spans="1:23" ht="9.75" customHeight="1">
      <c r="A318" s="36" t="s">
        <v>86</v>
      </c>
      <c r="B318" s="51">
        <f aca="true" t="shared" si="133" ref="B318:J318">B58+B188</f>
        <v>2460</v>
      </c>
      <c r="C318" s="51">
        <f t="shared" si="133"/>
        <v>2192</v>
      </c>
      <c r="D318" s="51">
        <f t="shared" si="133"/>
        <v>1716</v>
      </c>
      <c r="E318" s="51">
        <f t="shared" si="133"/>
        <v>1776</v>
      </c>
      <c r="F318" s="51">
        <f t="shared" si="133"/>
        <v>1184</v>
      </c>
      <c r="G318" s="51">
        <f t="shared" si="133"/>
        <v>2040</v>
      </c>
      <c r="H318" s="51">
        <f t="shared" si="133"/>
        <v>1360</v>
      </c>
      <c r="I318" s="51">
        <f t="shared" si="133"/>
        <v>2492</v>
      </c>
      <c r="J318" s="51">
        <f t="shared" si="133"/>
        <v>1661.3333333333333</v>
      </c>
      <c r="K318" s="38">
        <v>3216</v>
      </c>
      <c r="L318" s="51">
        <f t="shared" si="124"/>
        <v>2144</v>
      </c>
      <c r="M318" s="39">
        <v>2444</v>
      </c>
      <c r="N318" s="39">
        <f t="shared" si="125"/>
        <v>2292</v>
      </c>
      <c r="O318" s="51">
        <f t="shared" si="125"/>
        <v>2541</v>
      </c>
      <c r="P318" s="51">
        <f t="shared" si="125"/>
        <v>2184</v>
      </c>
      <c r="Q318" s="51">
        <f t="shared" si="125"/>
        <v>2427</v>
      </c>
      <c r="R318" s="51">
        <f t="shared" si="125"/>
        <v>2568</v>
      </c>
      <c r="S318" s="51">
        <f t="shared" si="125"/>
        <v>2685</v>
      </c>
      <c r="T318" s="51">
        <f t="shared" si="125"/>
        <v>2460</v>
      </c>
      <c r="U318" s="51">
        <f t="shared" si="125"/>
        <v>2124</v>
      </c>
      <c r="V318" s="51">
        <f t="shared" si="128"/>
        <v>2238</v>
      </c>
      <c r="W318" s="51">
        <f t="shared" si="128"/>
        <v>0</v>
      </c>
    </row>
    <row r="319" spans="1:23" ht="9.75" customHeight="1">
      <c r="A319" s="36" t="s">
        <v>87</v>
      </c>
      <c r="B319" s="51"/>
      <c r="C319" s="51"/>
      <c r="D319" s="51"/>
      <c r="E319" s="51"/>
      <c r="F319" s="51"/>
      <c r="G319" s="51"/>
      <c r="H319" s="51">
        <f aca="true" t="shared" si="134" ref="H319:J322">H59+H189</f>
        <v>0</v>
      </c>
      <c r="I319" s="51">
        <f t="shared" si="134"/>
        <v>0</v>
      </c>
      <c r="J319" s="51">
        <f t="shared" si="134"/>
        <v>0</v>
      </c>
      <c r="K319" s="38">
        <v>3216</v>
      </c>
      <c r="L319" s="51">
        <f t="shared" si="124"/>
        <v>0</v>
      </c>
      <c r="M319" s="39">
        <v>2444</v>
      </c>
      <c r="N319" s="39">
        <f t="shared" si="125"/>
        <v>0</v>
      </c>
      <c r="O319" s="51">
        <f t="shared" si="125"/>
        <v>0</v>
      </c>
      <c r="P319" s="51">
        <f t="shared" si="125"/>
        <v>690</v>
      </c>
      <c r="Q319" s="51">
        <f t="shared" si="125"/>
        <v>1713</v>
      </c>
      <c r="R319" s="51">
        <f t="shared" si="125"/>
        <v>2570</v>
      </c>
      <c r="S319" s="51">
        <f t="shared" si="125"/>
        <v>2415</v>
      </c>
      <c r="T319" s="51">
        <f t="shared" si="125"/>
        <v>2469</v>
      </c>
      <c r="U319" s="51">
        <f t="shared" si="125"/>
        <v>2529</v>
      </c>
      <c r="V319" s="51">
        <f t="shared" si="128"/>
        <v>3024</v>
      </c>
      <c r="W319" s="51">
        <f t="shared" si="128"/>
        <v>0</v>
      </c>
    </row>
    <row r="320" spans="1:23" ht="9.75" customHeight="1">
      <c r="A320" s="54" t="s">
        <v>90</v>
      </c>
      <c r="B320" s="51">
        <f aca="true" t="shared" si="135" ref="B320:G322">B60+B190</f>
        <v>984</v>
      </c>
      <c r="C320" s="51">
        <f t="shared" si="135"/>
        <v>1709</v>
      </c>
      <c r="D320" s="51">
        <f t="shared" si="135"/>
        <v>1365</v>
      </c>
      <c r="E320" s="51">
        <f t="shared" si="135"/>
        <v>767</v>
      </c>
      <c r="F320" s="51">
        <f t="shared" si="135"/>
        <v>511.3333333333333</v>
      </c>
      <c r="G320" s="51">
        <f t="shared" si="135"/>
        <v>992</v>
      </c>
      <c r="H320" s="51">
        <f t="shared" si="134"/>
        <v>661.3333333333334</v>
      </c>
      <c r="I320" s="51">
        <f t="shared" si="134"/>
        <v>1404</v>
      </c>
      <c r="J320" s="51">
        <f t="shared" si="134"/>
        <v>936</v>
      </c>
      <c r="K320" s="38">
        <v>1421</v>
      </c>
      <c r="L320" s="51">
        <f t="shared" si="124"/>
        <v>947.3333333333334</v>
      </c>
      <c r="M320" s="39">
        <v>1102</v>
      </c>
      <c r="N320" s="39">
        <f t="shared" si="125"/>
        <v>1100</v>
      </c>
      <c r="O320" s="51">
        <f t="shared" si="125"/>
        <v>1034</v>
      </c>
      <c r="P320" s="51">
        <f t="shared" si="125"/>
        <v>879</v>
      </c>
      <c r="Q320" s="51">
        <f t="shared" si="125"/>
        <v>849</v>
      </c>
      <c r="R320" s="51">
        <f t="shared" si="125"/>
        <v>990</v>
      </c>
      <c r="S320" s="51">
        <f t="shared" si="125"/>
        <v>783</v>
      </c>
      <c r="T320" s="51">
        <f t="shared" si="125"/>
        <v>1032</v>
      </c>
      <c r="U320" s="51">
        <f t="shared" si="125"/>
        <v>1194</v>
      </c>
      <c r="V320" s="51">
        <f t="shared" si="125"/>
        <v>1191</v>
      </c>
      <c r="W320" s="51">
        <f>W60+W190</f>
        <v>0</v>
      </c>
    </row>
    <row r="321" spans="1:23" ht="9.75" customHeight="1">
      <c r="A321" s="54" t="s">
        <v>128</v>
      </c>
      <c r="B321" s="51">
        <f t="shared" si="135"/>
        <v>3940</v>
      </c>
      <c r="C321" s="51">
        <f t="shared" si="135"/>
        <v>3868</v>
      </c>
      <c r="D321" s="51">
        <f t="shared" si="135"/>
        <v>4272</v>
      </c>
      <c r="E321" s="51">
        <f t="shared" si="135"/>
        <v>4000</v>
      </c>
      <c r="F321" s="51">
        <f t="shared" si="135"/>
        <v>2666.6666666666665</v>
      </c>
      <c r="G321" s="51">
        <f t="shared" si="135"/>
        <v>4208</v>
      </c>
      <c r="H321" s="51">
        <f t="shared" si="134"/>
        <v>2805.3333333333335</v>
      </c>
      <c r="I321" s="51">
        <f t="shared" si="134"/>
        <v>4060</v>
      </c>
      <c r="J321" s="51">
        <f t="shared" si="134"/>
        <v>2706.6666666666665</v>
      </c>
      <c r="K321" s="38">
        <v>4804</v>
      </c>
      <c r="L321" s="51">
        <f t="shared" si="124"/>
        <v>3202.6666666666665</v>
      </c>
      <c r="M321" s="39">
        <v>3046</v>
      </c>
      <c r="N321" s="39">
        <f t="shared" si="125"/>
        <v>2869</v>
      </c>
      <c r="O321" s="51">
        <f t="shared" si="125"/>
        <v>3210</v>
      </c>
      <c r="P321" s="51">
        <f t="shared" si="125"/>
        <v>3588</v>
      </c>
      <c r="Q321" s="51">
        <f t="shared" si="125"/>
        <v>3807</v>
      </c>
      <c r="R321" s="51">
        <f t="shared" si="125"/>
        <v>3483</v>
      </c>
      <c r="S321" s="51">
        <f t="shared" si="125"/>
        <v>3249</v>
      </c>
      <c r="T321" s="51">
        <f t="shared" si="125"/>
        <v>3447</v>
      </c>
      <c r="U321" s="51">
        <f t="shared" si="125"/>
        <v>3150</v>
      </c>
      <c r="V321" s="51">
        <f t="shared" si="125"/>
        <v>3084</v>
      </c>
      <c r="W321" s="51">
        <f>W61+W191</f>
        <v>0</v>
      </c>
    </row>
    <row r="322" spans="1:23" ht="9.75" customHeight="1">
      <c r="A322" s="54" t="s">
        <v>38</v>
      </c>
      <c r="B322" s="51">
        <f t="shared" si="135"/>
        <v>46836</v>
      </c>
      <c r="C322" s="51">
        <f t="shared" si="135"/>
        <v>45328</v>
      </c>
      <c r="D322" s="51">
        <f t="shared" si="135"/>
        <v>37543</v>
      </c>
      <c r="E322" s="51">
        <f t="shared" si="135"/>
        <v>36969</v>
      </c>
      <c r="F322" s="51">
        <f t="shared" si="135"/>
        <v>24646</v>
      </c>
      <c r="G322" s="51">
        <f t="shared" si="135"/>
        <v>39261</v>
      </c>
      <c r="H322" s="51">
        <f t="shared" si="134"/>
        <v>26174</v>
      </c>
      <c r="I322" s="51">
        <f t="shared" si="134"/>
        <v>41335</v>
      </c>
      <c r="J322" s="51">
        <f t="shared" si="134"/>
        <v>27556.666666666664</v>
      </c>
      <c r="K322" s="51">
        <f>K62+K192</f>
        <v>46574</v>
      </c>
      <c r="L322" s="51">
        <f t="shared" si="124"/>
        <v>31049.333333333336</v>
      </c>
      <c r="M322" s="51">
        <f>M62+M192</f>
        <v>33980</v>
      </c>
      <c r="N322" s="39">
        <f t="shared" si="125"/>
        <v>32689</v>
      </c>
      <c r="O322" s="51">
        <f t="shared" si="125"/>
        <v>34478</v>
      </c>
      <c r="P322" s="51">
        <f t="shared" si="125"/>
        <v>37709</v>
      </c>
      <c r="Q322" s="51">
        <f t="shared" si="125"/>
        <v>40435</v>
      </c>
      <c r="R322" s="51">
        <f t="shared" si="125"/>
        <v>42761</v>
      </c>
      <c r="S322" s="51">
        <f t="shared" si="125"/>
        <v>41945</v>
      </c>
      <c r="T322" s="51">
        <f t="shared" si="125"/>
        <v>40228</v>
      </c>
      <c r="U322" s="51">
        <f t="shared" si="125"/>
        <v>38585</v>
      </c>
      <c r="V322" s="51">
        <f t="shared" si="125"/>
        <v>38386</v>
      </c>
      <c r="W322" s="51">
        <f>W62+W192</f>
        <v>0</v>
      </c>
    </row>
    <row r="323" spans="1:23" ht="9.75" customHeight="1">
      <c r="A323" s="36"/>
      <c r="B323" s="51"/>
      <c r="C323" s="51"/>
      <c r="D323" s="51" t="s">
        <v>0</v>
      </c>
      <c r="E323" s="51"/>
      <c r="F323" s="51"/>
      <c r="G323" s="51"/>
      <c r="H323" s="51"/>
      <c r="I323" s="51"/>
      <c r="J323" s="51"/>
      <c r="K323" s="38"/>
      <c r="L323" s="51"/>
      <c r="M323" s="39"/>
      <c r="N323" s="39"/>
      <c r="O323" s="51"/>
      <c r="P323" s="51"/>
      <c r="Q323" s="51"/>
      <c r="R323" s="51"/>
      <c r="S323" s="51"/>
      <c r="T323" s="51"/>
      <c r="U323" s="51"/>
      <c r="V323" s="51"/>
      <c r="W323" s="51"/>
    </row>
    <row r="324" spans="1:23" ht="9.75" customHeight="1">
      <c r="A324" s="38" t="s">
        <v>25</v>
      </c>
      <c r="B324" s="51"/>
      <c r="C324" s="51"/>
      <c r="D324" s="51">
        <v>0</v>
      </c>
      <c r="E324" s="51">
        <v>0</v>
      </c>
      <c r="F324" s="51">
        <v>0</v>
      </c>
      <c r="G324" s="51">
        <v>0</v>
      </c>
      <c r="H324" s="51">
        <v>0</v>
      </c>
      <c r="I324" s="51">
        <v>0</v>
      </c>
      <c r="J324" s="51">
        <v>0</v>
      </c>
      <c r="K324" s="38">
        <v>0</v>
      </c>
      <c r="L324" s="51">
        <v>0</v>
      </c>
      <c r="M324" s="39">
        <v>126</v>
      </c>
      <c r="N324" s="39">
        <f aca="true" t="shared" si="136" ref="N324:U325">N64+N194</f>
        <v>126</v>
      </c>
      <c r="O324" s="51">
        <f t="shared" si="136"/>
        <v>250</v>
      </c>
      <c r="P324" s="51">
        <f t="shared" si="136"/>
        <v>294</v>
      </c>
      <c r="Q324" s="51">
        <f t="shared" si="136"/>
        <v>350</v>
      </c>
      <c r="R324" s="51">
        <f t="shared" si="136"/>
        <v>349</v>
      </c>
      <c r="S324" s="51">
        <f t="shared" si="136"/>
        <v>403</v>
      </c>
      <c r="T324" s="51">
        <f t="shared" si="136"/>
        <v>616</v>
      </c>
      <c r="U324" s="51">
        <f t="shared" si="136"/>
        <v>1108</v>
      </c>
      <c r="V324" s="51">
        <f aca="true" t="shared" si="137" ref="V324:W327">V66+V194</f>
        <v>8984</v>
      </c>
      <c r="W324" s="51">
        <f t="shared" si="137"/>
        <v>0</v>
      </c>
    </row>
    <row r="325" spans="1:23" ht="9.75" customHeight="1">
      <c r="A325" s="36" t="s">
        <v>26</v>
      </c>
      <c r="B325" s="51">
        <f aca="true" t="shared" si="138" ref="B325:J325">B65+B195</f>
        <v>216</v>
      </c>
      <c r="C325" s="51">
        <f t="shared" si="138"/>
        <v>228</v>
      </c>
      <c r="D325" s="51">
        <f t="shared" si="138"/>
        <v>225</v>
      </c>
      <c r="E325" s="51">
        <f t="shared" si="138"/>
        <v>260</v>
      </c>
      <c r="F325" s="51">
        <f t="shared" si="138"/>
        <v>173.33333333333334</v>
      </c>
      <c r="G325" s="51">
        <f t="shared" si="138"/>
        <v>270</v>
      </c>
      <c r="H325" s="51">
        <f t="shared" si="138"/>
        <v>180</v>
      </c>
      <c r="I325" s="51">
        <f t="shared" si="138"/>
        <v>288</v>
      </c>
      <c r="J325" s="51">
        <f t="shared" si="138"/>
        <v>192</v>
      </c>
      <c r="K325" s="38">
        <v>287</v>
      </c>
      <c r="L325" s="51">
        <f>L65+L195</f>
        <v>191.33333333333334</v>
      </c>
      <c r="M325" s="39">
        <v>340</v>
      </c>
      <c r="N325" s="39">
        <f t="shared" si="136"/>
        <v>340</v>
      </c>
      <c r="O325" s="51">
        <f t="shared" si="136"/>
        <v>312</v>
      </c>
      <c r="P325" s="51">
        <f t="shared" si="136"/>
        <v>299</v>
      </c>
      <c r="Q325" s="51">
        <f t="shared" si="136"/>
        <v>160</v>
      </c>
      <c r="R325" s="51">
        <f t="shared" si="136"/>
        <v>318</v>
      </c>
      <c r="S325" s="51">
        <f t="shared" si="136"/>
        <v>372</v>
      </c>
      <c r="T325" s="51">
        <f t="shared" si="136"/>
        <v>237</v>
      </c>
      <c r="U325" s="51">
        <f t="shared" si="136"/>
        <v>249</v>
      </c>
      <c r="V325" s="51">
        <f t="shared" si="137"/>
        <v>6392</v>
      </c>
      <c r="W325" s="51">
        <f t="shared" si="137"/>
        <v>0</v>
      </c>
    </row>
    <row r="326" spans="1:23" ht="9.75" customHeight="1">
      <c r="A326" s="36" t="s">
        <v>32</v>
      </c>
      <c r="B326" s="51">
        <f aca="true" t="shared" si="139" ref="B326:J326">B66+B196</f>
        <v>15069</v>
      </c>
      <c r="C326" s="51">
        <f t="shared" si="139"/>
        <v>14946</v>
      </c>
      <c r="D326" s="51">
        <f t="shared" si="139"/>
        <v>14462</v>
      </c>
      <c r="E326" s="51">
        <f t="shared" si="139"/>
        <v>14754</v>
      </c>
      <c r="F326" s="51">
        <f t="shared" si="139"/>
        <v>9836</v>
      </c>
      <c r="G326" s="51">
        <f t="shared" si="139"/>
        <v>15183</v>
      </c>
      <c r="H326" s="51">
        <f t="shared" si="139"/>
        <v>10122</v>
      </c>
      <c r="I326" s="51">
        <f t="shared" si="139"/>
        <v>15226</v>
      </c>
      <c r="J326" s="51">
        <f t="shared" si="139"/>
        <v>10150.666666666668</v>
      </c>
      <c r="K326" s="38">
        <v>16691</v>
      </c>
      <c r="L326" s="51">
        <f>L66+L196</f>
        <v>11127.333333333334</v>
      </c>
      <c r="M326" s="39">
        <v>10418</v>
      </c>
      <c r="N326" s="39">
        <v>9916</v>
      </c>
      <c r="O326" s="51">
        <f aca="true" t="shared" si="140" ref="O326:U327">O66+O196</f>
        <v>10548</v>
      </c>
      <c r="P326" s="51">
        <f t="shared" si="140"/>
        <v>10948</v>
      </c>
      <c r="Q326" s="51">
        <f t="shared" si="140"/>
        <v>10684</v>
      </c>
      <c r="R326" s="51">
        <f t="shared" si="140"/>
        <v>10637</v>
      </c>
      <c r="S326" s="51">
        <f t="shared" si="140"/>
        <v>10814</v>
      </c>
      <c r="T326" s="51">
        <f t="shared" si="140"/>
        <v>10366</v>
      </c>
      <c r="U326" s="51">
        <f t="shared" si="140"/>
        <v>10225</v>
      </c>
      <c r="V326" s="51">
        <f t="shared" si="137"/>
        <v>207</v>
      </c>
      <c r="W326" s="51">
        <f t="shared" si="137"/>
        <v>0</v>
      </c>
    </row>
    <row r="327" spans="1:23" ht="9.75" customHeight="1">
      <c r="A327" s="36" t="s">
        <v>71</v>
      </c>
      <c r="B327" s="51">
        <f aca="true" t="shared" si="141" ref="B327:J327">B67+B197</f>
        <v>12950</v>
      </c>
      <c r="C327" s="51">
        <f t="shared" si="141"/>
        <v>10651</v>
      </c>
      <c r="D327" s="51">
        <f t="shared" si="141"/>
        <v>6934</v>
      </c>
      <c r="E327" s="51">
        <f t="shared" si="141"/>
        <v>7732</v>
      </c>
      <c r="F327" s="51">
        <f t="shared" si="141"/>
        <v>5154.666666666666</v>
      </c>
      <c r="G327" s="51">
        <f t="shared" si="141"/>
        <v>7146</v>
      </c>
      <c r="H327" s="51">
        <f t="shared" si="141"/>
        <v>4764</v>
      </c>
      <c r="I327" s="51">
        <f t="shared" si="141"/>
        <v>10798</v>
      </c>
      <c r="J327" s="51">
        <f t="shared" si="141"/>
        <v>7198.666666666667</v>
      </c>
      <c r="K327" s="38">
        <v>9680</v>
      </c>
      <c r="L327" s="51">
        <f>L67+L197</f>
        <v>6453.333333333333</v>
      </c>
      <c r="M327" s="39">
        <v>7121</v>
      </c>
      <c r="N327" s="39">
        <f>N67+N197</f>
        <v>6931</v>
      </c>
      <c r="O327" s="51">
        <f t="shared" si="140"/>
        <v>8575</v>
      </c>
      <c r="P327" s="51">
        <f t="shared" si="140"/>
        <v>7680</v>
      </c>
      <c r="Q327" s="51">
        <f t="shared" si="140"/>
        <v>8569</v>
      </c>
      <c r="R327" s="51">
        <f t="shared" si="140"/>
        <v>9538</v>
      </c>
      <c r="S327" s="51">
        <f t="shared" si="140"/>
        <v>10454</v>
      </c>
      <c r="T327" s="51">
        <f t="shared" si="140"/>
        <v>9714</v>
      </c>
      <c r="U327" s="51">
        <f t="shared" si="140"/>
        <v>9183</v>
      </c>
      <c r="V327" s="51">
        <f t="shared" si="137"/>
        <v>2009</v>
      </c>
      <c r="W327" s="51">
        <f t="shared" si="137"/>
        <v>0</v>
      </c>
    </row>
    <row r="328" spans="1:22" ht="9.75" customHeight="1">
      <c r="A328" s="65" t="s">
        <v>145</v>
      </c>
      <c r="B328" s="66"/>
      <c r="C328" s="66"/>
      <c r="D328" s="66"/>
      <c r="E328" s="66"/>
      <c r="F328" s="66"/>
      <c r="G328" s="66"/>
      <c r="H328" s="66"/>
      <c r="I328" s="66"/>
      <c r="J328" s="66"/>
      <c r="K328" s="67"/>
      <c r="L328" s="68"/>
      <c r="M328" s="69"/>
      <c r="N328" s="68"/>
      <c r="O328" s="68"/>
      <c r="P328" s="68"/>
      <c r="Q328" s="68"/>
      <c r="R328" s="68"/>
      <c r="S328" s="70"/>
      <c r="T328" s="40"/>
      <c r="U328" s="27"/>
      <c r="V328" s="40"/>
    </row>
    <row r="329" spans="1:22" ht="9.75" customHeight="1">
      <c r="A329" s="31"/>
      <c r="B329" s="32"/>
      <c r="C329" s="32"/>
      <c r="D329" s="32"/>
      <c r="E329" s="32"/>
      <c r="F329" s="32"/>
      <c r="G329" s="32"/>
      <c r="H329" s="32"/>
      <c r="I329" s="32"/>
      <c r="J329" s="32"/>
      <c r="K329" s="33"/>
      <c r="L329" s="33"/>
      <c r="M329" s="34"/>
      <c r="N329" s="34"/>
      <c r="O329" s="34"/>
      <c r="P329" s="34"/>
      <c r="Q329" s="40"/>
      <c r="R329" s="40"/>
      <c r="S329" s="40"/>
      <c r="T329" s="40"/>
      <c r="U329" s="27"/>
      <c r="V329" s="40"/>
    </row>
    <row r="330" spans="1:22" ht="9.75" customHeight="1">
      <c r="A330" s="65" t="s">
        <v>4</v>
      </c>
      <c r="B330" s="66"/>
      <c r="C330" s="66"/>
      <c r="D330" s="66"/>
      <c r="E330" s="66"/>
      <c r="F330" s="66"/>
      <c r="G330" s="66"/>
      <c r="H330" s="66"/>
      <c r="I330" s="66"/>
      <c r="J330" s="66"/>
      <c r="K330" s="67"/>
      <c r="L330" s="68"/>
      <c r="M330" s="69"/>
      <c r="N330" s="68"/>
      <c r="O330" s="68"/>
      <c r="P330" s="68"/>
      <c r="Q330" s="68"/>
      <c r="R330" s="68"/>
      <c r="S330" s="70"/>
      <c r="T330" s="40"/>
      <c r="U330" s="27"/>
      <c r="V330" s="40"/>
    </row>
    <row r="331" spans="1:22" ht="9.75" customHeight="1">
      <c r="A331" s="65" t="s">
        <v>172</v>
      </c>
      <c r="B331" s="66"/>
      <c r="C331" s="66"/>
      <c r="D331" s="66"/>
      <c r="E331" s="66"/>
      <c r="F331" s="66"/>
      <c r="G331" s="66"/>
      <c r="H331" s="66"/>
      <c r="I331" s="66"/>
      <c r="J331" s="66"/>
      <c r="K331" s="67"/>
      <c r="L331" s="68"/>
      <c r="M331" s="69"/>
      <c r="N331" s="68"/>
      <c r="O331" s="68"/>
      <c r="P331" s="68"/>
      <c r="Q331" s="68"/>
      <c r="R331" s="68"/>
      <c r="S331" s="70"/>
      <c r="T331" s="40"/>
      <c r="U331" s="27"/>
      <c r="V331" s="40"/>
    </row>
    <row r="332" spans="1:22" ht="9.75" customHeight="1">
      <c r="A332" s="36"/>
      <c r="B332" s="37"/>
      <c r="C332" s="37"/>
      <c r="D332" s="37"/>
      <c r="E332" s="37"/>
      <c r="F332" s="37"/>
      <c r="G332" s="37"/>
      <c r="H332" s="37"/>
      <c r="I332" s="37"/>
      <c r="J332" s="37"/>
      <c r="K332" s="38"/>
      <c r="L332" s="38"/>
      <c r="M332" s="39"/>
      <c r="N332" s="39"/>
      <c r="O332" s="39"/>
      <c r="P332" s="39"/>
      <c r="Q332" s="40"/>
      <c r="R332" s="40"/>
      <c r="S332" s="40"/>
      <c r="T332" s="40"/>
      <c r="U332" s="27"/>
      <c r="V332" s="40"/>
    </row>
    <row r="333" spans="1:23" ht="9.75" customHeight="1">
      <c r="A333" s="41"/>
      <c r="B333" s="42"/>
      <c r="C333" s="42"/>
      <c r="D333" s="42"/>
      <c r="E333" s="42" t="s">
        <v>129</v>
      </c>
      <c r="F333" s="42"/>
      <c r="G333" s="42" t="s">
        <v>129</v>
      </c>
      <c r="H333" s="42"/>
      <c r="I333" s="42" t="s">
        <v>129</v>
      </c>
      <c r="J333" s="42"/>
      <c r="K333" s="43" t="s">
        <v>129</v>
      </c>
      <c r="L333" s="43"/>
      <c r="M333" s="44" t="s">
        <v>127</v>
      </c>
      <c r="N333" s="44"/>
      <c r="O333" s="44"/>
      <c r="P333" s="44"/>
      <c r="Q333" s="44"/>
      <c r="R333" s="44"/>
      <c r="S333" s="44"/>
      <c r="T333" s="44"/>
      <c r="U333" s="28"/>
      <c r="V333" s="44"/>
      <c r="W333" s="45"/>
    </row>
    <row r="334" spans="1:23" ht="9.75" customHeight="1">
      <c r="A334" s="46" t="s">
        <v>43</v>
      </c>
      <c r="B334" s="47" t="s">
        <v>7</v>
      </c>
      <c r="C334" s="47" t="s">
        <v>8</v>
      </c>
      <c r="D334" s="47" t="s">
        <v>9</v>
      </c>
      <c r="E334" s="47" t="s">
        <v>10</v>
      </c>
      <c r="F334" s="47" t="s">
        <v>10</v>
      </c>
      <c r="G334" s="47" t="s">
        <v>11</v>
      </c>
      <c r="H334" s="47" t="s">
        <v>11</v>
      </c>
      <c r="I334" s="47" t="s">
        <v>12</v>
      </c>
      <c r="J334" s="47" t="s">
        <v>12</v>
      </c>
      <c r="K334" s="48" t="s">
        <v>13</v>
      </c>
      <c r="L334" s="49" t="s">
        <v>13</v>
      </c>
      <c r="M334" s="49" t="s">
        <v>14</v>
      </c>
      <c r="N334" s="49" t="s">
        <v>14</v>
      </c>
      <c r="O334" s="49" t="s">
        <v>15</v>
      </c>
      <c r="P334" s="49" t="s">
        <v>16</v>
      </c>
      <c r="Q334" s="49" t="s">
        <v>17</v>
      </c>
      <c r="R334" s="49" t="s">
        <v>18</v>
      </c>
      <c r="S334" s="49" t="s">
        <v>163</v>
      </c>
      <c r="T334" s="49" t="s">
        <v>164</v>
      </c>
      <c r="U334" s="61" t="s">
        <v>165</v>
      </c>
      <c r="V334" s="49" t="s">
        <v>166</v>
      </c>
      <c r="W334" s="50" t="s">
        <v>171</v>
      </c>
    </row>
    <row r="335" spans="1:22" ht="9.75" customHeight="1">
      <c r="A335" s="36"/>
      <c r="B335" s="51"/>
      <c r="C335" s="37"/>
      <c r="D335" s="37"/>
      <c r="E335" s="37"/>
      <c r="F335" s="37"/>
      <c r="G335" s="37"/>
      <c r="H335" s="37"/>
      <c r="I335" s="37"/>
      <c r="J335" s="37"/>
      <c r="K335" s="38"/>
      <c r="L335" s="38"/>
      <c r="M335" s="39"/>
      <c r="N335" s="39"/>
      <c r="O335" s="39"/>
      <c r="P335" s="39"/>
      <c r="Q335" s="40"/>
      <c r="R335" s="40"/>
      <c r="S335" s="40"/>
      <c r="T335" s="40"/>
      <c r="U335" s="27"/>
      <c r="V335" s="40"/>
    </row>
    <row r="336" spans="1:23" ht="9.75" customHeight="1">
      <c r="A336" s="36" t="s">
        <v>89</v>
      </c>
      <c r="B336" s="51"/>
      <c r="C336" s="37"/>
      <c r="D336" s="37"/>
      <c r="E336" s="37"/>
      <c r="F336" s="37"/>
      <c r="G336" s="37"/>
      <c r="H336" s="37"/>
      <c r="I336" s="37"/>
      <c r="J336" s="37"/>
      <c r="K336" s="38"/>
      <c r="L336" s="38"/>
      <c r="M336" s="39"/>
      <c r="N336" s="39">
        <f aca="true" t="shared" si="142" ref="N336:V336">N76+N206</f>
        <v>2059</v>
      </c>
      <c r="O336" s="51">
        <f t="shared" si="142"/>
        <v>1896</v>
      </c>
      <c r="P336" s="51">
        <f t="shared" si="142"/>
        <v>2313</v>
      </c>
      <c r="Q336" s="51">
        <f t="shared" si="142"/>
        <v>2430</v>
      </c>
      <c r="R336" s="51">
        <f t="shared" si="142"/>
        <v>2236</v>
      </c>
      <c r="S336" s="51">
        <f t="shared" si="142"/>
        <v>2118</v>
      </c>
      <c r="T336" s="51">
        <f t="shared" si="142"/>
        <v>2391</v>
      </c>
      <c r="U336" s="51">
        <f t="shared" si="142"/>
        <v>2548</v>
      </c>
      <c r="V336" s="51">
        <f t="shared" si="142"/>
        <v>2712</v>
      </c>
      <c r="W336" s="51">
        <f aca="true" t="shared" si="143" ref="W336:W341">W76+W206</f>
        <v>0</v>
      </c>
    </row>
    <row r="337" spans="1:23" ht="9.75" customHeight="1">
      <c r="A337" s="36" t="s">
        <v>111</v>
      </c>
      <c r="B337" s="51"/>
      <c r="C337" s="37"/>
      <c r="D337" s="37"/>
      <c r="E337" s="37"/>
      <c r="F337" s="37"/>
      <c r="G337" s="37"/>
      <c r="H337" s="37"/>
      <c r="I337" s="37"/>
      <c r="J337" s="37"/>
      <c r="K337" s="38"/>
      <c r="L337" s="38"/>
      <c r="M337" s="39"/>
      <c r="N337" s="39">
        <f aca="true" t="shared" si="144" ref="N337:V337">N77+N207</f>
        <v>4280</v>
      </c>
      <c r="O337" s="51">
        <f t="shared" si="144"/>
        <v>5603</v>
      </c>
      <c r="P337" s="51">
        <f t="shared" si="144"/>
        <v>6644</v>
      </c>
      <c r="Q337" s="51">
        <f t="shared" si="144"/>
        <v>7891</v>
      </c>
      <c r="R337" s="51">
        <f t="shared" si="144"/>
        <v>7845</v>
      </c>
      <c r="S337" s="51">
        <f t="shared" si="144"/>
        <v>8442</v>
      </c>
      <c r="T337" s="51">
        <f t="shared" si="144"/>
        <v>8779</v>
      </c>
      <c r="U337" s="51">
        <f t="shared" si="144"/>
        <v>8611</v>
      </c>
      <c r="V337" s="51">
        <f t="shared" si="144"/>
        <v>8326</v>
      </c>
      <c r="W337" s="51">
        <f t="shared" si="143"/>
        <v>0</v>
      </c>
    </row>
    <row r="338" spans="1:23" ht="9.75" customHeight="1">
      <c r="A338" s="36" t="s">
        <v>121</v>
      </c>
      <c r="B338" s="51"/>
      <c r="C338" s="37"/>
      <c r="D338" s="37"/>
      <c r="E338" s="37"/>
      <c r="F338" s="37"/>
      <c r="G338" s="37"/>
      <c r="H338" s="37"/>
      <c r="I338" s="37"/>
      <c r="J338" s="37"/>
      <c r="K338" s="38"/>
      <c r="L338" s="38"/>
      <c r="M338" s="39"/>
      <c r="N338" s="39">
        <f aca="true" t="shared" si="145" ref="N338:V338">N78+N208</f>
        <v>5946</v>
      </c>
      <c r="O338" s="51">
        <f t="shared" si="145"/>
        <v>5799</v>
      </c>
      <c r="P338" s="51">
        <f t="shared" si="145"/>
        <v>6114.5</v>
      </c>
      <c r="Q338" s="51">
        <f t="shared" si="145"/>
        <v>6360</v>
      </c>
      <c r="R338" s="51">
        <f t="shared" si="145"/>
        <v>6042</v>
      </c>
      <c r="S338" s="51">
        <f t="shared" si="145"/>
        <v>6190</v>
      </c>
      <c r="T338" s="51">
        <f t="shared" si="145"/>
        <v>6040</v>
      </c>
      <c r="U338" s="51">
        <f t="shared" si="145"/>
        <v>5668</v>
      </c>
      <c r="V338" s="51">
        <f t="shared" si="145"/>
        <v>5392</v>
      </c>
      <c r="W338" s="51">
        <f t="shared" si="143"/>
        <v>0</v>
      </c>
    </row>
    <row r="339" spans="1:23" ht="9.75" customHeight="1">
      <c r="A339" s="36" t="s">
        <v>132</v>
      </c>
      <c r="B339" s="51"/>
      <c r="C339" s="37"/>
      <c r="D339" s="37"/>
      <c r="E339" s="37"/>
      <c r="F339" s="37"/>
      <c r="G339" s="37"/>
      <c r="H339" s="37"/>
      <c r="I339" s="37"/>
      <c r="J339" s="37"/>
      <c r="K339" s="38"/>
      <c r="L339" s="38"/>
      <c r="M339" s="39"/>
      <c r="N339" s="39">
        <f aca="true" t="shared" si="146" ref="N339:V339">N79+N209</f>
        <v>323</v>
      </c>
      <c r="O339" s="51">
        <f t="shared" si="146"/>
        <v>268</v>
      </c>
      <c r="P339" s="51">
        <f t="shared" si="146"/>
        <v>316</v>
      </c>
      <c r="Q339" s="51">
        <f t="shared" si="146"/>
        <v>231</v>
      </c>
      <c r="R339" s="51">
        <f t="shared" si="146"/>
        <v>222</v>
      </c>
      <c r="S339" s="51">
        <f t="shared" si="146"/>
        <v>199</v>
      </c>
      <c r="T339" s="51">
        <f t="shared" si="146"/>
        <v>147</v>
      </c>
      <c r="U339" s="51">
        <f t="shared" si="146"/>
        <v>230</v>
      </c>
      <c r="V339" s="51">
        <f t="shared" si="146"/>
        <v>272</v>
      </c>
      <c r="W339" s="51">
        <f t="shared" si="143"/>
        <v>0</v>
      </c>
    </row>
    <row r="340" spans="1:23" ht="9.75" customHeight="1">
      <c r="A340" s="36" t="s">
        <v>154</v>
      </c>
      <c r="B340" s="51"/>
      <c r="C340" s="37"/>
      <c r="D340" s="37"/>
      <c r="E340" s="37"/>
      <c r="F340" s="37"/>
      <c r="G340" s="37"/>
      <c r="H340" s="37"/>
      <c r="I340" s="37"/>
      <c r="J340" s="37"/>
      <c r="K340" s="38"/>
      <c r="L340" s="38"/>
      <c r="M340" s="39"/>
      <c r="N340" s="39">
        <f aca="true" t="shared" si="147" ref="N340:V340">N80+N210</f>
        <v>11511</v>
      </c>
      <c r="O340" s="51">
        <f t="shared" si="147"/>
        <v>13821</v>
      </c>
      <c r="P340" s="51">
        <f t="shared" si="147"/>
        <v>11431</v>
      </c>
      <c r="Q340" s="51">
        <f t="shared" si="147"/>
        <v>12827</v>
      </c>
      <c r="R340" s="51">
        <f t="shared" si="147"/>
        <v>16294</v>
      </c>
      <c r="S340" s="51">
        <f t="shared" si="147"/>
        <v>12525</v>
      </c>
      <c r="T340" s="51">
        <f t="shared" si="147"/>
        <v>12283</v>
      </c>
      <c r="U340" s="51">
        <f t="shared" si="147"/>
        <v>11889</v>
      </c>
      <c r="V340" s="51">
        <f t="shared" si="147"/>
        <v>10752</v>
      </c>
      <c r="W340" s="51">
        <f t="shared" si="143"/>
        <v>0</v>
      </c>
    </row>
    <row r="341" spans="1:23" ht="9.75" customHeight="1">
      <c r="A341" s="36" t="s">
        <v>39</v>
      </c>
      <c r="B341" s="51"/>
      <c r="C341" s="37"/>
      <c r="D341" s="37"/>
      <c r="E341" s="37"/>
      <c r="F341" s="37"/>
      <c r="G341" s="37"/>
      <c r="H341" s="37"/>
      <c r="I341" s="37"/>
      <c r="J341" s="37"/>
      <c r="K341" s="38"/>
      <c r="L341" s="38"/>
      <c r="M341" s="39"/>
      <c r="N341" s="39">
        <f aca="true" t="shared" si="148" ref="N341:V341">N81+N211</f>
        <v>41432</v>
      </c>
      <c r="O341" s="51">
        <f t="shared" si="148"/>
        <v>47072</v>
      </c>
      <c r="P341" s="51">
        <f t="shared" si="148"/>
        <v>46039.5</v>
      </c>
      <c r="Q341" s="51">
        <f t="shared" si="148"/>
        <v>49502</v>
      </c>
      <c r="R341" s="51">
        <f t="shared" si="148"/>
        <v>53481</v>
      </c>
      <c r="S341" s="51">
        <f t="shared" si="148"/>
        <v>51517</v>
      </c>
      <c r="T341" s="51">
        <f t="shared" si="148"/>
        <v>50573</v>
      </c>
      <c r="U341" s="51">
        <f t="shared" si="148"/>
        <v>49711</v>
      </c>
      <c r="V341" s="51">
        <f t="shared" si="148"/>
        <v>46713</v>
      </c>
      <c r="W341" s="51">
        <f t="shared" si="143"/>
        <v>0</v>
      </c>
    </row>
    <row r="342" spans="1:23" ht="9.75" customHeight="1">
      <c r="A342" s="36"/>
      <c r="B342" s="51"/>
      <c r="C342" s="37"/>
      <c r="D342" s="37"/>
      <c r="E342" s="37"/>
      <c r="F342" s="37"/>
      <c r="G342" s="37"/>
      <c r="H342" s="37"/>
      <c r="I342" s="37"/>
      <c r="J342" s="37"/>
      <c r="K342" s="38"/>
      <c r="L342" s="38"/>
      <c r="M342" s="39"/>
      <c r="N342" s="39"/>
      <c r="O342" s="39"/>
      <c r="P342" s="39"/>
      <c r="Q342" s="40"/>
      <c r="R342" s="40"/>
      <c r="S342" s="40"/>
      <c r="T342" s="40"/>
      <c r="U342" s="40"/>
      <c r="V342" s="40"/>
      <c r="W342" s="40"/>
    </row>
    <row r="343" spans="1:23" ht="9.75" customHeight="1">
      <c r="A343" s="36" t="s">
        <v>35</v>
      </c>
      <c r="B343" s="51"/>
      <c r="C343" s="37"/>
      <c r="D343" s="37"/>
      <c r="E343" s="37"/>
      <c r="F343" s="37"/>
      <c r="G343" s="37"/>
      <c r="H343" s="37"/>
      <c r="I343" s="37"/>
      <c r="J343" s="37"/>
      <c r="K343" s="38"/>
      <c r="L343" s="38"/>
      <c r="M343" s="39"/>
      <c r="N343" s="39"/>
      <c r="O343" s="39"/>
      <c r="P343" s="51">
        <f aca="true" t="shared" si="149" ref="P343:V343">P83+P213</f>
        <v>1485</v>
      </c>
      <c r="Q343" s="51">
        <f t="shared" si="149"/>
        <v>1783</v>
      </c>
      <c r="R343" s="51">
        <f t="shared" si="149"/>
        <v>2683</v>
      </c>
      <c r="S343" s="51">
        <f t="shared" si="149"/>
        <v>3146</v>
      </c>
      <c r="T343" s="51">
        <f t="shared" si="149"/>
        <v>3215</v>
      </c>
      <c r="U343" s="51">
        <f t="shared" si="149"/>
        <v>3800</v>
      </c>
      <c r="V343" s="51">
        <f t="shared" si="149"/>
        <v>3921</v>
      </c>
      <c r="W343" s="51">
        <f aca="true" t="shared" si="150" ref="W343:W353">W83+W213</f>
        <v>0</v>
      </c>
    </row>
    <row r="344" spans="1:23" ht="9.75" customHeight="1">
      <c r="A344" s="36" t="s">
        <v>52</v>
      </c>
      <c r="B344" s="51">
        <f aca="true" t="shared" si="151" ref="B344:J344">B84+B214</f>
        <v>1913</v>
      </c>
      <c r="C344" s="51">
        <f t="shared" si="151"/>
        <v>1895</v>
      </c>
      <c r="D344" s="51">
        <f t="shared" si="151"/>
        <v>2059</v>
      </c>
      <c r="E344" s="51">
        <f t="shared" si="151"/>
        <v>2338</v>
      </c>
      <c r="F344" s="51">
        <f t="shared" si="151"/>
        <v>1558.6666666666667</v>
      </c>
      <c r="G344" s="51">
        <f t="shared" si="151"/>
        <v>2559</v>
      </c>
      <c r="H344" s="51">
        <f t="shared" si="151"/>
        <v>1706</v>
      </c>
      <c r="I344" s="51">
        <f t="shared" si="151"/>
        <v>2638</v>
      </c>
      <c r="J344" s="51">
        <f t="shared" si="151"/>
        <v>1758.6666666666667</v>
      </c>
      <c r="K344" s="38">
        <v>2583</v>
      </c>
      <c r="L344" s="51">
        <f aca="true" t="shared" si="152" ref="L344:L349">L84+L214</f>
        <v>1722</v>
      </c>
      <c r="M344" s="39">
        <v>1439</v>
      </c>
      <c r="N344" s="39">
        <f aca="true" t="shared" si="153" ref="N344:V344">N84+N214</f>
        <v>1437</v>
      </c>
      <c r="O344" s="51">
        <f t="shared" si="153"/>
        <v>1524</v>
      </c>
      <c r="P344" s="51">
        <f t="shared" si="153"/>
        <v>1528</v>
      </c>
      <c r="Q344" s="51">
        <f t="shared" si="153"/>
        <v>1551</v>
      </c>
      <c r="R344" s="51">
        <f t="shared" si="153"/>
        <v>1567</v>
      </c>
      <c r="S344" s="51">
        <f t="shared" si="153"/>
        <v>1593</v>
      </c>
      <c r="T344" s="51">
        <f t="shared" si="153"/>
        <v>1556</v>
      </c>
      <c r="U344" s="51">
        <f t="shared" si="153"/>
        <v>1549</v>
      </c>
      <c r="V344" s="51">
        <f t="shared" si="153"/>
        <v>1613</v>
      </c>
      <c r="W344" s="51">
        <f t="shared" si="150"/>
        <v>0</v>
      </c>
    </row>
    <row r="345" spans="1:23" ht="9.75" customHeight="1">
      <c r="A345" s="36" t="s">
        <v>53</v>
      </c>
      <c r="B345" s="51">
        <f aca="true" t="shared" si="154" ref="B345:J345">B85+B215</f>
        <v>704</v>
      </c>
      <c r="C345" s="51">
        <f t="shared" si="154"/>
        <v>977</v>
      </c>
      <c r="D345" s="51">
        <f t="shared" si="154"/>
        <v>871</v>
      </c>
      <c r="E345" s="51">
        <f t="shared" si="154"/>
        <v>952</v>
      </c>
      <c r="F345" s="51">
        <f t="shared" si="154"/>
        <v>634.6666666666666</v>
      </c>
      <c r="G345" s="51">
        <f t="shared" si="154"/>
        <v>878</v>
      </c>
      <c r="H345" s="51">
        <f t="shared" si="154"/>
        <v>585.3333333333333</v>
      </c>
      <c r="I345" s="51">
        <f t="shared" si="154"/>
        <v>890</v>
      </c>
      <c r="J345" s="51">
        <f t="shared" si="154"/>
        <v>593.3333333333334</v>
      </c>
      <c r="K345" s="38">
        <v>1103</v>
      </c>
      <c r="L345" s="51">
        <f t="shared" si="152"/>
        <v>735.3333333333333</v>
      </c>
      <c r="M345" s="39">
        <v>701</v>
      </c>
      <c r="N345" s="39">
        <f aca="true" t="shared" si="155" ref="N345:V345">N85+N215</f>
        <v>646</v>
      </c>
      <c r="O345" s="51">
        <f t="shared" si="155"/>
        <v>736</v>
      </c>
      <c r="P345" s="51">
        <f t="shared" si="155"/>
        <v>854</v>
      </c>
      <c r="Q345" s="51">
        <f t="shared" si="155"/>
        <v>701</v>
      </c>
      <c r="R345" s="51">
        <f t="shared" si="155"/>
        <v>899</v>
      </c>
      <c r="S345" s="51">
        <f t="shared" si="155"/>
        <v>959</v>
      </c>
      <c r="T345" s="51">
        <f t="shared" si="155"/>
        <v>940</v>
      </c>
      <c r="U345" s="51">
        <f t="shared" si="155"/>
        <v>856</v>
      </c>
      <c r="V345" s="51">
        <f t="shared" si="155"/>
        <v>937</v>
      </c>
      <c r="W345" s="51">
        <f t="shared" si="150"/>
        <v>0</v>
      </c>
    </row>
    <row r="346" spans="1:23" ht="9.75" customHeight="1">
      <c r="A346" s="36" t="s">
        <v>55</v>
      </c>
      <c r="B346" s="51">
        <f aca="true" t="shared" si="156" ref="B346:J346">B86+B216</f>
        <v>954</v>
      </c>
      <c r="C346" s="51">
        <f t="shared" si="156"/>
        <v>1026</v>
      </c>
      <c r="D346" s="51">
        <f t="shared" si="156"/>
        <v>1171</v>
      </c>
      <c r="E346" s="51">
        <f t="shared" si="156"/>
        <v>1763</v>
      </c>
      <c r="F346" s="51">
        <f t="shared" si="156"/>
        <v>1175.3333333333333</v>
      </c>
      <c r="G346" s="51">
        <f t="shared" si="156"/>
        <v>1966</v>
      </c>
      <c r="H346" s="51">
        <f t="shared" si="156"/>
        <v>1310.6666666666665</v>
      </c>
      <c r="I346" s="51">
        <f t="shared" si="156"/>
        <v>2117</v>
      </c>
      <c r="J346" s="51">
        <f t="shared" si="156"/>
        <v>1411.3333333333333</v>
      </c>
      <c r="K346" s="38">
        <v>2883</v>
      </c>
      <c r="L346" s="51">
        <f t="shared" si="152"/>
        <v>1922</v>
      </c>
      <c r="M346" s="39">
        <v>1679</v>
      </c>
      <c r="N346" s="39">
        <f aca="true" t="shared" si="157" ref="N346:V346">N86+N216</f>
        <v>1552</v>
      </c>
      <c r="O346" s="51">
        <f t="shared" si="157"/>
        <v>2445</v>
      </c>
      <c r="P346" s="51">
        <f t="shared" si="157"/>
        <v>2430</v>
      </c>
      <c r="Q346" s="51">
        <f t="shared" si="157"/>
        <v>1838</v>
      </c>
      <c r="R346" s="51">
        <f t="shared" si="157"/>
        <v>2170</v>
      </c>
      <c r="S346" s="51">
        <f t="shared" si="157"/>
        <v>1905</v>
      </c>
      <c r="T346" s="51">
        <f t="shared" si="157"/>
        <v>2508</v>
      </c>
      <c r="U346" s="51">
        <f t="shared" si="157"/>
        <v>2474</v>
      </c>
      <c r="V346" s="51">
        <f t="shared" si="157"/>
        <v>2327</v>
      </c>
      <c r="W346" s="51">
        <f t="shared" si="150"/>
        <v>0</v>
      </c>
    </row>
    <row r="347" spans="1:23" ht="9.75" customHeight="1">
      <c r="A347" s="36" t="s">
        <v>69</v>
      </c>
      <c r="B347" s="51">
        <f aca="true" t="shared" si="158" ref="B347:J347">B87+B217</f>
        <v>3486</v>
      </c>
      <c r="C347" s="51">
        <f t="shared" si="158"/>
        <v>3906</v>
      </c>
      <c r="D347" s="51">
        <f t="shared" si="158"/>
        <v>3827</v>
      </c>
      <c r="E347" s="51">
        <f t="shared" si="158"/>
        <v>4257</v>
      </c>
      <c r="F347" s="51">
        <f t="shared" si="158"/>
        <v>2838</v>
      </c>
      <c r="G347" s="51">
        <f t="shared" si="158"/>
        <v>3661</v>
      </c>
      <c r="H347" s="51">
        <f t="shared" si="158"/>
        <v>2440.6666666666665</v>
      </c>
      <c r="I347" s="51">
        <f t="shared" si="158"/>
        <v>2746</v>
      </c>
      <c r="J347" s="51">
        <f t="shared" si="158"/>
        <v>1830.6666666666667</v>
      </c>
      <c r="K347" s="38">
        <v>2841</v>
      </c>
      <c r="L347" s="51">
        <f t="shared" si="152"/>
        <v>1894</v>
      </c>
      <c r="M347" s="39">
        <v>2149</v>
      </c>
      <c r="N347" s="39">
        <f aca="true" t="shared" si="159" ref="N347:V347">N87+N217</f>
        <v>1973</v>
      </c>
      <c r="O347" s="51">
        <f t="shared" si="159"/>
        <v>1979</v>
      </c>
      <c r="P347" s="51">
        <f t="shared" si="159"/>
        <v>1915</v>
      </c>
      <c r="Q347" s="51">
        <f t="shared" si="159"/>
        <v>1756</v>
      </c>
      <c r="R347" s="51">
        <f t="shared" si="159"/>
        <v>2036</v>
      </c>
      <c r="S347" s="51">
        <f t="shared" si="159"/>
        <v>2123</v>
      </c>
      <c r="T347" s="51">
        <f t="shared" si="159"/>
        <v>2651</v>
      </c>
      <c r="U347" s="51">
        <f t="shared" si="159"/>
        <v>2823</v>
      </c>
      <c r="V347" s="51">
        <f t="shared" si="159"/>
        <v>2735</v>
      </c>
      <c r="W347" s="51">
        <f t="shared" si="150"/>
        <v>0</v>
      </c>
    </row>
    <row r="348" spans="1:23" ht="9.75" customHeight="1">
      <c r="A348" s="36" t="s">
        <v>70</v>
      </c>
      <c r="B348" s="51">
        <f aca="true" t="shared" si="160" ref="B348:J348">B88+B218</f>
        <v>0</v>
      </c>
      <c r="C348" s="51">
        <f t="shared" si="160"/>
        <v>0</v>
      </c>
      <c r="D348" s="51">
        <f t="shared" si="160"/>
        <v>0</v>
      </c>
      <c r="E348" s="51">
        <f t="shared" si="160"/>
        <v>339</v>
      </c>
      <c r="F348" s="51">
        <f t="shared" si="160"/>
        <v>226</v>
      </c>
      <c r="G348" s="51">
        <f t="shared" si="160"/>
        <v>340</v>
      </c>
      <c r="H348" s="51">
        <f t="shared" si="160"/>
        <v>226.66666666666666</v>
      </c>
      <c r="I348" s="51">
        <f t="shared" si="160"/>
        <v>478</v>
      </c>
      <c r="J348" s="51">
        <f t="shared" si="160"/>
        <v>318.6666666666667</v>
      </c>
      <c r="K348" s="38">
        <v>391</v>
      </c>
      <c r="L348" s="51">
        <f t="shared" si="152"/>
        <v>260.66666666666663</v>
      </c>
      <c r="M348" s="39">
        <v>373</v>
      </c>
      <c r="N348" s="39">
        <f aca="true" t="shared" si="161" ref="N348:V348">N88+N218</f>
        <v>373</v>
      </c>
      <c r="O348" s="51">
        <f t="shared" si="161"/>
        <v>409</v>
      </c>
      <c r="P348" s="51">
        <f t="shared" si="161"/>
        <v>710</v>
      </c>
      <c r="Q348" s="51">
        <f t="shared" si="161"/>
        <v>996</v>
      </c>
      <c r="R348" s="51">
        <f t="shared" si="161"/>
        <v>1278</v>
      </c>
      <c r="S348" s="51">
        <f t="shared" si="161"/>
        <v>1198</v>
      </c>
      <c r="T348" s="51">
        <f t="shared" si="161"/>
        <v>1615</v>
      </c>
      <c r="U348" s="51">
        <f t="shared" si="161"/>
        <v>1484</v>
      </c>
      <c r="V348" s="51">
        <f t="shared" si="161"/>
        <v>1540</v>
      </c>
      <c r="W348" s="51">
        <f t="shared" si="150"/>
        <v>0</v>
      </c>
    </row>
    <row r="349" spans="1:23" ht="9.75" customHeight="1">
      <c r="A349" s="36" t="s">
        <v>72</v>
      </c>
      <c r="B349" s="51">
        <f aca="true" t="shared" si="162" ref="B349:J349">B89+B219</f>
        <v>16456</v>
      </c>
      <c r="C349" s="51">
        <f t="shared" si="162"/>
        <v>14116</v>
      </c>
      <c r="D349" s="51">
        <f t="shared" si="162"/>
        <v>11626</v>
      </c>
      <c r="E349" s="51">
        <f t="shared" si="162"/>
        <v>12245</v>
      </c>
      <c r="F349" s="51">
        <f t="shared" si="162"/>
        <v>8163.333333333334</v>
      </c>
      <c r="G349" s="51">
        <f t="shared" si="162"/>
        <v>8848</v>
      </c>
      <c r="H349" s="51">
        <f t="shared" si="162"/>
        <v>5898.666666666666</v>
      </c>
      <c r="I349" s="51">
        <f t="shared" si="162"/>
        <v>15040</v>
      </c>
      <c r="J349" s="51">
        <f t="shared" si="162"/>
        <v>10026.666666666668</v>
      </c>
      <c r="K349" s="38">
        <v>13642</v>
      </c>
      <c r="L349" s="51">
        <f t="shared" si="152"/>
        <v>9094.666666666666</v>
      </c>
      <c r="M349" s="39">
        <v>7772</v>
      </c>
      <c r="N349" s="39">
        <v>7232</v>
      </c>
      <c r="O349" s="51">
        <f aca="true" t="shared" si="163" ref="O349:V349">O89+O219</f>
        <v>8726</v>
      </c>
      <c r="P349" s="51">
        <f t="shared" si="163"/>
        <v>7918</v>
      </c>
      <c r="Q349" s="51">
        <f t="shared" si="163"/>
        <v>9063</v>
      </c>
      <c r="R349" s="51">
        <f t="shared" si="163"/>
        <v>10323</v>
      </c>
      <c r="S349" s="51">
        <f t="shared" si="163"/>
        <v>12405</v>
      </c>
      <c r="T349" s="51">
        <f t="shared" si="163"/>
        <v>12523</v>
      </c>
      <c r="U349" s="51">
        <f t="shared" si="163"/>
        <v>12613</v>
      </c>
      <c r="V349" s="51">
        <f t="shared" si="163"/>
        <v>12725</v>
      </c>
      <c r="W349" s="51">
        <f t="shared" si="150"/>
        <v>0</v>
      </c>
    </row>
    <row r="350" spans="1:23" ht="9.75" customHeight="1">
      <c r="A350" s="36" t="s">
        <v>168</v>
      </c>
      <c r="B350" s="51"/>
      <c r="C350" s="51"/>
      <c r="D350" s="51"/>
      <c r="E350" s="51"/>
      <c r="F350" s="51"/>
      <c r="G350" s="51"/>
      <c r="H350" s="51"/>
      <c r="I350" s="51"/>
      <c r="J350" s="51"/>
      <c r="K350" s="38"/>
      <c r="L350" s="51"/>
      <c r="M350" s="39"/>
      <c r="N350" s="39"/>
      <c r="O350" s="51"/>
      <c r="P350" s="51">
        <f aca="true" t="shared" si="164" ref="P350:V350">P90+P220</f>
        <v>0</v>
      </c>
      <c r="Q350" s="51">
        <f t="shared" si="164"/>
        <v>0</v>
      </c>
      <c r="R350" s="51">
        <f t="shared" si="164"/>
        <v>0</v>
      </c>
      <c r="S350" s="51">
        <f t="shared" si="164"/>
        <v>0</v>
      </c>
      <c r="T350" s="51">
        <f t="shared" si="164"/>
        <v>0</v>
      </c>
      <c r="U350" s="51">
        <f t="shared" si="164"/>
        <v>0</v>
      </c>
      <c r="V350" s="51">
        <f t="shared" si="164"/>
        <v>579</v>
      </c>
      <c r="W350" s="51">
        <f t="shared" si="150"/>
        <v>0</v>
      </c>
    </row>
    <row r="351" spans="1:23" ht="9.75" customHeight="1">
      <c r="A351" s="36" t="s">
        <v>94</v>
      </c>
      <c r="B351" s="51">
        <f aca="true" t="shared" si="165" ref="B351:J351">B91+B221</f>
        <v>653</v>
      </c>
      <c r="C351" s="51">
        <f t="shared" si="165"/>
        <v>1018</v>
      </c>
      <c r="D351" s="51">
        <f t="shared" si="165"/>
        <v>886</v>
      </c>
      <c r="E351" s="51">
        <f t="shared" si="165"/>
        <v>751</v>
      </c>
      <c r="F351" s="51">
        <f t="shared" si="165"/>
        <v>500.6666666666667</v>
      </c>
      <c r="G351" s="51">
        <f t="shared" si="165"/>
        <v>535</v>
      </c>
      <c r="H351" s="51">
        <f t="shared" si="165"/>
        <v>356.6666666666667</v>
      </c>
      <c r="I351" s="51">
        <f t="shared" si="165"/>
        <v>451</v>
      </c>
      <c r="J351" s="51">
        <f t="shared" si="165"/>
        <v>300.6666666666667</v>
      </c>
      <c r="K351" s="38">
        <v>432</v>
      </c>
      <c r="L351" s="51">
        <f aca="true" t="shared" si="166" ref="L351:L357">L91+L221</f>
        <v>288</v>
      </c>
      <c r="M351" s="39">
        <v>208</v>
      </c>
      <c r="N351" s="39">
        <f aca="true" t="shared" si="167" ref="N351:V351">N91+N221</f>
        <v>208</v>
      </c>
      <c r="O351" s="51">
        <f t="shared" si="167"/>
        <v>263</v>
      </c>
      <c r="P351" s="51">
        <f t="shared" si="167"/>
        <v>0</v>
      </c>
      <c r="Q351" s="51">
        <f t="shared" si="167"/>
        <v>0</v>
      </c>
      <c r="R351" s="51">
        <f t="shared" si="167"/>
        <v>0</v>
      </c>
      <c r="S351" s="51">
        <f t="shared" si="167"/>
        <v>0</v>
      </c>
      <c r="T351" s="51">
        <f t="shared" si="167"/>
        <v>0</v>
      </c>
      <c r="U351" s="51">
        <f t="shared" si="167"/>
        <v>0</v>
      </c>
      <c r="V351" s="51">
        <f t="shared" si="167"/>
        <v>0</v>
      </c>
      <c r="W351" s="51">
        <f t="shared" si="150"/>
        <v>0</v>
      </c>
    </row>
    <row r="352" spans="1:23" ht="9.75" customHeight="1">
      <c r="A352" s="36" t="s">
        <v>103</v>
      </c>
      <c r="B352" s="51">
        <f aca="true" t="shared" si="168" ref="B352:J352">B92+B222</f>
        <v>219</v>
      </c>
      <c r="C352" s="51">
        <f t="shared" si="168"/>
        <v>311</v>
      </c>
      <c r="D352" s="51">
        <f t="shared" si="168"/>
        <v>350</v>
      </c>
      <c r="E352" s="51">
        <f t="shared" si="168"/>
        <v>354</v>
      </c>
      <c r="F352" s="51">
        <f t="shared" si="168"/>
        <v>236</v>
      </c>
      <c r="G352" s="51">
        <f t="shared" si="168"/>
        <v>335</v>
      </c>
      <c r="H352" s="51">
        <f t="shared" si="168"/>
        <v>223.33333333333331</v>
      </c>
      <c r="I352" s="51">
        <f t="shared" si="168"/>
        <v>388</v>
      </c>
      <c r="J352" s="51">
        <f t="shared" si="168"/>
        <v>258.6666666666667</v>
      </c>
      <c r="K352" s="38">
        <v>409</v>
      </c>
      <c r="L352" s="51">
        <f t="shared" si="166"/>
        <v>272.6666666666667</v>
      </c>
      <c r="M352" s="39">
        <v>197</v>
      </c>
      <c r="N352" s="39">
        <f aca="true" t="shared" si="169" ref="N352:V352">N92+N222</f>
        <v>174</v>
      </c>
      <c r="O352" s="51">
        <f t="shared" si="169"/>
        <v>260</v>
      </c>
      <c r="P352" s="51">
        <f t="shared" si="169"/>
        <v>326</v>
      </c>
      <c r="Q352" s="51">
        <f t="shared" si="169"/>
        <v>565</v>
      </c>
      <c r="R352" s="51">
        <f t="shared" si="169"/>
        <v>621</v>
      </c>
      <c r="S352" s="51">
        <f t="shared" si="169"/>
        <v>664</v>
      </c>
      <c r="T352" s="51">
        <f t="shared" si="169"/>
        <v>727</v>
      </c>
      <c r="U352" s="51">
        <f t="shared" si="169"/>
        <v>796</v>
      </c>
      <c r="V352" s="51">
        <f t="shared" si="169"/>
        <v>742</v>
      </c>
      <c r="W352" s="51">
        <f t="shared" si="150"/>
        <v>0</v>
      </c>
    </row>
    <row r="353" spans="1:23" ht="9.75" customHeight="1">
      <c r="A353" s="36" t="s">
        <v>170</v>
      </c>
      <c r="B353" s="51">
        <f aca="true" t="shared" si="170" ref="B353:J353">B93+B223</f>
        <v>6752</v>
      </c>
      <c r="C353" s="51">
        <f t="shared" si="170"/>
        <v>4085</v>
      </c>
      <c r="D353" s="51">
        <f t="shared" si="170"/>
        <v>3550</v>
      </c>
      <c r="E353" s="51">
        <f t="shared" si="170"/>
        <v>4070</v>
      </c>
      <c r="F353" s="51">
        <f t="shared" si="170"/>
        <v>2713.3333333333335</v>
      </c>
      <c r="G353" s="51">
        <f t="shared" si="170"/>
        <v>2732</v>
      </c>
      <c r="H353" s="51">
        <f t="shared" si="170"/>
        <v>1821.3333333333333</v>
      </c>
      <c r="I353" s="51">
        <f t="shared" si="170"/>
        <v>2711</v>
      </c>
      <c r="J353" s="51">
        <f t="shared" si="170"/>
        <v>1807.3333333333333</v>
      </c>
      <c r="K353" s="38">
        <v>3797</v>
      </c>
      <c r="L353" s="51">
        <f t="shared" si="166"/>
        <v>2531.333333333333</v>
      </c>
      <c r="M353" s="39">
        <v>3663</v>
      </c>
      <c r="N353" s="39">
        <f aca="true" t="shared" si="171" ref="N353:V353">N93+N223</f>
        <v>3662</v>
      </c>
      <c r="O353" s="51">
        <f t="shared" si="171"/>
        <v>9859</v>
      </c>
      <c r="P353" s="51">
        <f t="shared" si="171"/>
        <v>9325</v>
      </c>
      <c r="Q353" s="51">
        <f t="shared" si="171"/>
        <v>9872</v>
      </c>
      <c r="R353" s="51">
        <f t="shared" si="171"/>
        <v>10255</v>
      </c>
      <c r="S353" s="51">
        <f t="shared" si="171"/>
        <v>11633</v>
      </c>
      <c r="T353" s="51">
        <f t="shared" si="171"/>
        <v>10915</v>
      </c>
      <c r="U353" s="51">
        <f t="shared" si="171"/>
        <v>10192</v>
      </c>
      <c r="V353" s="51">
        <f t="shared" si="171"/>
        <v>12601</v>
      </c>
      <c r="W353" s="51">
        <f t="shared" si="150"/>
        <v>0</v>
      </c>
    </row>
    <row r="354" spans="1:23" ht="9.75" customHeight="1">
      <c r="A354" s="36" t="s">
        <v>130</v>
      </c>
      <c r="B354" s="51">
        <f aca="true" t="shared" si="172" ref="B354:J354">B94+B224</f>
        <v>226</v>
      </c>
      <c r="C354" s="51">
        <f t="shared" si="172"/>
        <v>163</v>
      </c>
      <c r="D354" s="51">
        <f t="shared" si="172"/>
        <v>510</v>
      </c>
      <c r="E354" s="51">
        <f t="shared" si="172"/>
        <v>692</v>
      </c>
      <c r="F354" s="51">
        <f t="shared" si="172"/>
        <v>461.33333333333337</v>
      </c>
      <c r="G354" s="51">
        <f t="shared" si="172"/>
        <v>641</v>
      </c>
      <c r="H354" s="51">
        <f t="shared" si="172"/>
        <v>427.33333333333337</v>
      </c>
      <c r="I354" s="51">
        <f t="shared" si="172"/>
        <v>570</v>
      </c>
      <c r="J354" s="51">
        <f t="shared" si="172"/>
        <v>380</v>
      </c>
      <c r="K354" s="38">
        <v>652</v>
      </c>
      <c r="L354" s="51">
        <f t="shared" si="166"/>
        <v>434.6666666666667</v>
      </c>
      <c r="M354" s="39">
        <v>1386</v>
      </c>
      <c r="N354" s="39">
        <f aca="true" t="shared" si="173" ref="N354:U357">N94+N224</f>
        <v>325</v>
      </c>
      <c r="O354" s="51">
        <f t="shared" si="173"/>
        <v>363</v>
      </c>
      <c r="P354" s="51">
        <f t="shared" si="173"/>
        <v>780</v>
      </c>
      <c r="Q354" s="51">
        <f t="shared" si="173"/>
        <v>1047</v>
      </c>
      <c r="R354" s="51">
        <f t="shared" si="173"/>
        <v>1518</v>
      </c>
      <c r="S354" s="51">
        <f t="shared" si="173"/>
        <v>2019</v>
      </c>
      <c r="T354" s="51">
        <f t="shared" si="173"/>
        <v>1944</v>
      </c>
      <c r="U354" s="51">
        <f t="shared" si="173"/>
        <v>1590</v>
      </c>
      <c r="V354" s="51">
        <f aca="true" t="shared" si="174" ref="V354:W356">V95+V224</f>
        <v>8845</v>
      </c>
      <c r="W354" s="51">
        <f t="shared" si="174"/>
        <v>0</v>
      </c>
    </row>
    <row r="355" spans="1:23" ht="9.75" customHeight="1">
      <c r="A355" s="36" t="s">
        <v>131</v>
      </c>
      <c r="B355" s="51">
        <f aca="true" t="shared" si="175" ref="B355:J355">B95+B225</f>
        <v>5791</v>
      </c>
      <c r="C355" s="51">
        <f t="shared" si="175"/>
        <v>7157</v>
      </c>
      <c r="D355" s="51">
        <f t="shared" si="175"/>
        <v>7304</v>
      </c>
      <c r="E355" s="51">
        <f t="shared" si="175"/>
        <v>7238</v>
      </c>
      <c r="F355" s="51">
        <f t="shared" si="175"/>
        <v>4825.333333333334</v>
      </c>
      <c r="G355" s="51">
        <f t="shared" si="175"/>
        <v>6685</v>
      </c>
      <c r="H355" s="51">
        <f t="shared" si="175"/>
        <v>4456.666666666667</v>
      </c>
      <c r="I355" s="51">
        <f t="shared" si="175"/>
        <v>7826</v>
      </c>
      <c r="J355" s="51">
        <f t="shared" si="175"/>
        <v>5217.333333333334</v>
      </c>
      <c r="K355" s="38">
        <v>7636</v>
      </c>
      <c r="L355" s="51">
        <f t="shared" si="166"/>
        <v>5090.666666666667</v>
      </c>
      <c r="M355" s="39">
        <v>5300</v>
      </c>
      <c r="N355" s="39">
        <f t="shared" si="173"/>
        <v>6057</v>
      </c>
      <c r="O355" s="51">
        <f t="shared" si="173"/>
        <v>7704</v>
      </c>
      <c r="P355" s="51">
        <f t="shared" si="173"/>
        <v>8931</v>
      </c>
      <c r="Q355" s="51">
        <f t="shared" si="173"/>
        <v>11266</v>
      </c>
      <c r="R355" s="51">
        <f t="shared" si="173"/>
        <v>14074</v>
      </c>
      <c r="S355" s="51">
        <f t="shared" si="173"/>
        <v>17945</v>
      </c>
      <c r="T355" s="51">
        <f t="shared" si="173"/>
        <v>20310</v>
      </c>
      <c r="U355" s="51">
        <f t="shared" si="173"/>
        <v>20141</v>
      </c>
      <c r="V355" s="51">
        <f t="shared" si="174"/>
        <v>13823</v>
      </c>
      <c r="W355" s="51">
        <f t="shared" si="174"/>
        <v>0</v>
      </c>
    </row>
    <row r="356" spans="1:23" ht="9.75" customHeight="1">
      <c r="A356" s="36" t="s">
        <v>133</v>
      </c>
      <c r="B356" s="51">
        <f aca="true" t="shared" si="176" ref="B356:J356">B96+B226</f>
        <v>3362</v>
      </c>
      <c r="C356" s="51">
        <f t="shared" si="176"/>
        <v>3203</v>
      </c>
      <c r="D356" s="51">
        <f t="shared" si="176"/>
        <v>2272</v>
      </c>
      <c r="E356" s="51">
        <f t="shared" si="176"/>
        <v>1660</v>
      </c>
      <c r="F356" s="51">
        <f t="shared" si="176"/>
        <v>1106.6666666666667</v>
      </c>
      <c r="G356" s="51">
        <f t="shared" si="176"/>
        <v>1819</v>
      </c>
      <c r="H356" s="51">
        <f t="shared" si="176"/>
        <v>1212.6666666666667</v>
      </c>
      <c r="I356" s="51">
        <f t="shared" si="176"/>
        <v>2401</v>
      </c>
      <c r="J356" s="51">
        <f t="shared" si="176"/>
        <v>1600.6666666666665</v>
      </c>
      <c r="K356" s="38">
        <v>2416</v>
      </c>
      <c r="L356" s="51">
        <f t="shared" si="166"/>
        <v>1610.6666666666667</v>
      </c>
      <c r="M356" s="39">
        <v>2031</v>
      </c>
      <c r="N356" s="39">
        <f t="shared" si="173"/>
        <v>1861</v>
      </c>
      <c r="O356" s="51">
        <f t="shared" si="173"/>
        <v>1691</v>
      </c>
      <c r="P356" s="51">
        <f t="shared" si="173"/>
        <v>1489</v>
      </c>
      <c r="Q356" s="51">
        <f t="shared" si="173"/>
        <v>1848</v>
      </c>
      <c r="R356" s="51">
        <f t="shared" si="173"/>
        <v>2135</v>
      </c>
      <c r="S356" s="51">
        <f t="shared" si="173"/>
        <v>3024</v>
      </c>
      <c r="T356" s="51">
        <f t="shared" si="173"/>
        <v>3320</v>
      </c>
      <c r="U356" s="51">
        <f t="shared" si="173"/>
        <v>3252</v>
      </c>
      <c r="V356" s="51">
        <f t="shared" si="174"/>
        <v>48032</v>
      </c>
      <c r="W356" s="51">
        <f t="shared" si="174"/>
        <v>0</v>
      </c>
    </row>
    <row r="357" spans="1:23" ht="9.75" customHeight="1">
      <c r="A357" s="36" t="s">
        <v>40</v>
      </c>
      <c r="B357" s="51">
        <f aca="true" t="shared" si="177" ref="B357:J357">B97+B227</f>
        <v>54201</v>
      </c>
      <c r="C357" s="51">
        <f t="shared" si="177"/>
        <v>49636</v>
      </c>
      <c r="D357" s="51">
        <f t="shared" si="177"/>
        <v>46337</v>
      </c>
      <c r="E357" s="51">
        <f t="shared" si="177"/>
        <v>48150</v>
      </c>
      <c r="F357" s="51">
        <f t="shared" si="177"/>
        <v>32100</v>
      </c>
      <c r="G357" s="51">
        <f t="shared" si="177"/>
        <v>43182</v>
      </c>
      <c r="H357" s="51">
        <f t="shared" si="177"/>
        <v>28788</v>
      </c>
      <c r="I357" s="51">
        <f t="shared" si="177"/>
        <v>39562</v>
      </c>
      <c r="J357" s="51">
        <f t="shared" si="177"/>
        <v>26374.666666666668</v>
      </c>
      <c r="K357" s="51">
        <f>K97+K227</f>
        <v>40098</v>
      </c>
      <c r="L357" s="51">
        <f t="shared" si="166"/>
        <v>26732</v>
      </c>
      <c r="M357" s="51">
        <f>M97+M227</f>
        <v>27895</v>
      </c>
      <c r="N357" s="39">
        <f t="shared" si="173"/>
        <v>32677</v>
      </c>
      <c r="O357" s="51">
        <f t="shared" si="173"/>
        <v>37044</v>
      </c>
      <c r="P357" s="51">
        <f t="shared" si="173"/>
        <v>37691</v>
      </c>
      <c r="Q357" s="51">
        <f t="shared" si="173"/>
        <v>42286</v>
      </c>
      <c r="R357" s="51">
        <f t="shared" si="173"/>
        <v>49559</v>
      </c>
      <c r="S357" s="51">
        <f t="shared" si="173"/>
        <v>58614</v>
      </c>
      <c r="T357" s="51">
        <f t="shared" si="173"/>
        <v>62224</v>
      </c>
      <c r="U357" s="51">
        <f t="shared" si="173"/>
        <v>61570</v>
      </c>
      <c r="V357" s="51">
        <f>V97+V227</f>
        <v>62750</v>
      </c>
      <c r="W357" s="51">
        <f>W97+W227</f>
        <v>0</v>
      </c>
    </row>
    <row r="358" spans="1:23" ht="9.75" customHeight="1">
      <c r="A358" s="36"/>
      <c r="B358" s="51"/>
      <c r="C358" s="51"/>
      <c r="D358" s="51" t="s">
        <v>0</v>
      </c>
      <c r="E358" s="51"/>
      <c r="F358" s="51"/>
      <c r="G358" s="51"/>
      <c r="H358" s="51"/>
      <c r="I358" s="51"/>
      <c r="J358" s="51"/>
      <c r="K358" s="38"/>
      <c r="L358" s="51"/>
      <c r="M358" s="39"/>
      <c r="N358" s="39"/>
      <c r="O358" s="51"/>
      <c r="P358" s="51"/>
      <c r="Q358" s="51"/>
      <c r="R358" s="51"/>
      <c r="S358" s="51"/>
      <c r="T358" s="51"/>
      <c r="U358" s="51"/>
      <c r="V358" s="51"/>
      <c r="W358" s="51"/>
    </row>
    <row r="359" spans="1:23" ht="9.75" customHeight="1">
      <c r="A359" s="36" t="s">
        <v>29</v>
      </c>
      <c r="B359" s="51">
        <f aca="true" t="shared" si="178" ref="B359:J359">B99+B229</f>
        <v>6021</v>
      </c>
      <c r="C359" s="51">
        <f t="shared" si="178"/>
        <v>6161</v>
      </c>
      <c r="D359" s="51">
        <f t="shared" si="178"/>
        <v>7198</v>
      </c>
      <c r="E359" s="51">
        <f t="shared" si="178"/>
        <v>9537</v>
      </c>
      <c r="F359" s="51">
        <f t="shared" si="178"/>
        <v>6358</v>
      </c>
      <c r="G359" s="51">
        <f t="shared" si="178"/>
        <v>9528</v>
      </c>
      <c r="H359" s="51">
        <f t="shared" si="178"/>
        <v>6352</v>
      </c>
      <c r="I359" s="51">
        <f t="shared" si="178"/>
        <v>9158</v>
      </c>
      <c r="J359" s="51">
        <f t="shared" si="178"/>
        <v>6105.333333333333</v>
      </c>
      <c r="K359" s="38">
        <v>11014</v>
      </c>
      <c r="L359" s="51">
        <f aca="true" t="shared" si="179" ref="L359:L367">L99+L229</f>
        <v>7342.666666666667</v>
      </c>
      <c r="M359" s="39">
        <v>5626</v>
      </c>
      <c r="N359" s="39">
        <f aca="true" t="shared" si="180" ref="N359:V359">N99+N229</f>
        <v>5389</v>
      </c>
      <c r="O359" s="51">
        <f t="shared" si="180"/>
        <v>4681</v>
      </c>
      <c r="P359" s="51">
        <f t="shared" si="180"/>
        <v>5123</v>
      </c>
      <c r="Q359" s="51">
        <f t="shared" si="180"/>
        <v>5181</v>
      </c>
      <c r="R359" s="51">
        <f t="shared" si="180"/>
        <v>5573</v>
      </c>
      <c r="S359" s="51">
        <f t="shared" si="180"/>
        <v>5918</v>
      </c>
      <c r="T359" s="51">
        <f t="shared" si="180"/>
        <v>5634</v>
      </c>
      <c r="U359" s="51">
        <f t="shared" si="180"/>
        <v>5151</v>
      </c>
      <c r="V359" s="51">
        <f t="shared" si="180"/>
        <v>4156</v>
      </c>
      <c r="W359" s="51">
        <f aca="true" t="shared" si="181" ref="W359:W367">W99+W229</f>
        <v>0</v>
      </c>
    </row>
    <row r="360" spans="1:23" ht="9.75" customHeight="1">
      <c r="A360" s="36" t="s">
        <v>31</v>
      </c>
      <c r="B360" s="51">
        <f aca="true" t="shared" si="182" ref="B360:J360">B100+B230</f>
        <v>12188</v>
      </c>
      <c r="C360" s="51">
        <f t="shared" si="182"/>
        <v>12323</v>
      </c>
      <c r="D360" s="51">
        <f t="shared" si="182"/>
        <v>15004</v>
      </c>
      <c r="E360" s="51">
        <f t="shared" si="182"/>
        <v>14205</v>
      </c>
      <c r="F360" s="51">
        <f t="shared" si="182"/>
        <v>9470</v>
      </c>
      <c r="G360" s="51">
        <f t="shared" si="182"/>
        <v>13451</v>
      </c>
      <c r="H360" s="51">
        <f t="shared" si="182"/>
        <v>8967.333333333334</v>
      </c>
      <c r="I360" s="51">
        <f t="shared" si="182"/>
        <v>13905</v>
      </c>
      <c r="J360" s="51">
        <f t="shared" si="182"/>
        <v>9270</v>
      </c>
      <c r="K360" s="38">
        <v>15140</v>
      </c>
      <c r="L360" s="51">
        <f t="shared" si="179"/>
        <v>10093.333333333334</v>
      </c>
      <c r="M360" s="39">
        <v>10884</v>
      </c>
      <c r="N360" s="39">
        <f aca="true" t="shared" si="183" ref="N360:V360">N100+N230</f>
        <v>10055</v>
      </c>
      <c r="O360" s="51">
        <f t="shared" si="183"/>
        <v>10810</v>
      </c>
      <c r="P360" s="51">
        <f t="shared" si="183"/>
        <v>10928</v>
      </c>
      <c r="Q360" s="51">
        <f t="shared" si="183"/>
        <v>11572</v>
      </c>
      <c r="R360" s="51">
        <f t="shared" si="183"/>
        <v>14079</v>
      </c>
      <c r="S360" s="51">
        <f t="shared" si="183"/>
        <v>17365</v>
      </c>
      <c r="T360" s="51">
        <f t="shared" si="183"/>
        <v>16760</v>
      </c>
      <c r="U360" s="51">
        <f t="shared" si="183"/>
        <v>15904</v>
      </c>
      <c r="V360" s="51">
        <f t="shared" si="183"/>
        <v>14560</v>
      </c>
      <c r="W360" s="51">
        <f t="shared" si="181"/>
        <v>0</v>
      </c>
    </row>
    <row r="361" spans="1:23" ht="9.75" customHeight="1">
      <c r="A361" s="36" t="s">
        <v>65</v>
      </c>
      <c r="B361" s="51">
        <f aca="true" t="shared" si="184" ref="B361:J361">B101+B231</f>
        <v>6299</v>
      </c>
      <c r="C361" s="51">
        <f t="shared" si="184"/>
        <v>6509</v>
      </c>
      <c r="D361" s="51">
        <f t="shared" si="184"/>
        <v>6404</v>
      </c>
      <c r="E361" s="51">
        <f t="shared" si="184"/>
        <v>6425</v>
      </c>
      <c r="F361" s="51">
        <f t="shared" si="184"/>
        <v>4283.333333333333</v>
      </c>
      <c r="G361" s="51">
        <f t="shared" si="184"/>
        <v>6134</v>
      </c>
      <c r="H361" s="51">
        <f t="shared" si="184"/>
        <v>4089.3333333333335</v>
      </c>
      <c r="I361" s="51">
        <f t="shared" si="184"/>
        <v>5222</v>
      </c>
      <c r="J361" s="51">
        <f t="shared" si="184"/>
        <v>3481.3333333333335</v>
      </c>
      <c r="K361" s="38">
        <v>5353</v>
      </c>
      <c r="L361" s="51">
        <f t="shared" si="179"/>
        <v>3568.666666666667</v>
      </c>
      <c r="M361" s="39">
        <v>3770</v>
      </c>
      <c r="N361" s="39">
        <f aca="true" t="shared" si="185" ref="N361:V361">N101+N231</f>
        <v>3610</v>
      </c>
      <c r="O361" s="51">
        <f t="shared" si="185"/>
        <v>4186</v>
      </c>
      <c r="P361" s="51">
        <f t="shared" si="185"/>
        <v>4571</v>
      </c>
      <c r="Q361" s="51">
        <f t="shared" si="185"/>
        <v>4502</v>
      </c>
      <c r="R361" s="51">
        <f t="shared" si="185"/>
        <v>4548</v>
      </c>
      <c r="S361" s="51">
        <f t="shared" si="185"/>
        <v>4932</v>
      </c>
      <c r="T361" s="51">
        <f t="shared" si="185"/>
        <v>5062</v>
      </c>
      <c r="U361" s="51">
        <f t="shared" si="185"/>
        <v>4854</v>
      </c>
      <c r="V361" s="51">
        <f t="shared" si="185"/>
        <v>4626</v>
      </c>
      <c r="W361" s="51">
        <f t="shared" si="181"/>
        <v>0</v>
      </c>
    </row>
    <row r="362" spans="1:23" ht="9.75" customHeight="1">
      <c r="A362" s="36" t="s">
        <v>91</v>
      </c>
      <c r="B362" s="37"/>
      <c r="C362" s="57"/>
      <c r="D362" s="57"/>
      <c r="E362" s="63"/>
      <c r="F362" s="58" t="s">
        <v>99</v>
      </c>
      <c r="G362" s="59" t="s">
        <v>99</v>
      </c>
      <c r="H362" s="57" t="s">
        <v>97</v>
      </c>
      <c r="I362" s="51">
        <f>I102+I232</f>
        <v>23107</v>
      </c>
      <c r="J362" s="51">
        <f>J102+J232</f>
        <v>15404.666666666668</v>
      </c>
      <c r="K362" s="38">
        <v>24705</v>
      </c>
      <c r="L362" s="51">
        <f t="shared" si="179"/>
        <v>16470</v>
      </c>
      <c r="M362" s="39">
        <v>18042</v>
      </c>
      <c r="N362" s="39">
        <f aca="true" t="shared" si="186" ref="N362:V362">N102+N232</f>
        <v>17238</v>
      </c>
      <c r="O362" s="51">
        <f t="shared" si="186"/>
        <v>21083</v>
      </c>
      <c r="P362" s="51">
        <f t="shared" si="186"/>
        <v>24517</v>
      </c>
      <c r="Q362" s="51">
        <f t="shared" si="186"/>
        <v>27651</v>
      </c>
      <c r="R362" s="51">
        <f t="shared" si="186"/>
        <v>27966</v>
      </c>
      <c r="S362" s="51">
        <f t="shared" si="186"/>
        <v>26010</v>
      </c>
      <c r="T362" s="51">
        <f t="shared" si="186"/>
        <v>26256</v>
      </c>
      <c r="U362" s="51">
        <f t="shared" si="186"/>
        <v>36507</v>
      </c>
      <c r="V362" s="51">
        <f t="shared" si="186"/>
        <v>33385</v>
      </c>
      <c r="W362" s="51">
        <f t="shared" si="181"/>
        <v>0</v>
      </c>
    </row>
    <row r="363" spans="1:23" ht="9.75" customHeight="1">
      <c r="A363" s="36" t="s">
        <v>92</v>
      </c>
      <c r="B363" s="37"/>
      <c r="C363" s="57"/>
      <c r="D363" s="57"/>
      <c r="E363" s="63"/>
      <c r="F363" s="58" t="s">
        <v>99</v>
      </c>
      <c r="G363" s="59" t="s">
        <v>99</v>
      </c>
      <c r="H363" s="57" t="s">
        <v>97</v>
      </c>
      <c r="I363" s="51">
        <v>4656</v>
      </c>
      <c r="J363" s="51" t="e">
        <f>H103+J233</f>
        <v>#VALUE!</v>
      </c>
      <c r="K363" s="38">
        <v>6094</v>
      </c>
      <c r="L363" s="51">
        <f t="shared" si="179"/>
        <v>4062.666666666667</v>
      </c>
      <c r="M363" s="39">
        <v>3922</v>
      </c>
      <c r="N363" s="39">
        <f aca="true" t="shared" si="187" ref="N363:V363">N103+N233</f>
        <v>3707</v>
      </c>
      <c r="O363" s="51">
        <f t="shared" si="187"/>
        <v>4245</v>
      </c>
      <c r="P363" s="51">
        <f t="shared" si="187"/>
        <v>5142</v>
      </c>
      <c r="Q363" s="51">
        <f t="shared" si="187"/>
        <v>5865</v>
      </c>
      <c r="R363" s="51">
        <f t="shared" si="187"/>
        <v>9351</v>
      </c>
      <c r="S363" s="51">
        <f t="shared" si="187"/>
        <v>13257</v>
      </c>
      <c r="T363" s="51">
        <f t="shared" si="187"/>
        <v>13356</v>
      </c>
      <c r="U363" s="51">
        <f t="shared" si="187"/>
        <v>0</v>
      </c>
      <c r="V363" s="51">
        <f t="shared" si="187"/>
        <v>540</v>
      </c>
      <c r="W363" s="51">
        <f t="shared" si="181"/>
        <v>0</v>
      </c>
    </row>
    <row r="364" spans="1:23" ht="9.75" customHeight="1">
      <c r="A364" s="36" t="s">
        <v>95</v>
      </c>
      <c r="B364" s="51">
        <f aca="true" t="shared" si="188" ref="B364:J364">B104+B234</f>
        <v>13121</v>
      </c>
      <c r="C364" s="51">
        <f t="shared" si="188"/>
        <v>14472</v>
      </c>
      <c r="D364" s="51">
        <f t="shared" si="188"/>
        <v>14079</v>
      </c>
      <c r="E364" s="51">
        <f t="shared" si="188"/>
        <v>13553</v>
      </c>
      <c r="F364" s="51">
        <f t="shared" si="188"/>
        <v>9035.333333333334</v>
      </c>
      <c r="G364" s="51">
        <f t="shared" si="188"/>
        <v>12502</v>
      </c>
      <c r="H364" s="51">
        <f t="shared" si="188"/>
        <v>8334.666666666668</v>
      </c>
      <c r="I364" s="51">
        <f t="shared" si="188"/>
        <v>11851</v>
      </c>
      <c r="J364" s="51">
        <f t="shared" si="188"/>
        <v>7900.666666666667</v>
      </c>
      <c r="K364" s="38">
        <v>12943</v>
      </c>
      <c r="L364" s="51">
        <f t="shared" si="179"/>
        <v>8628.666666666666</v>
      </c>
      <c r="M364" s="39">
        <v>6728</v>
      </c>
      <c r="N364" s="39">
        <f aca="true" t="shared" si="189" ref="N364:V364">N104+N234</f>
        <v>6436</v>
      </c>
      <c r="O364" s="51">
        <f t="shared" si="189"/>
        <v>5816</v>
      </c>
      <c r="P364" s="51">
        <f t="shared" si="189"/>
        <v>5943</v>
      </c>
      <c r="Q364" s="51">
        <f t="shared" si="189"/>
        <v>5984</v>
      </c>
      <c r="R364" s="51">
        <f t="shared" si="189"/>
        <v>6805</v>
      </c>
      <c r="S364" s="51">
        <f t="shared" si="189"/>
        <v>7427</v>
      </c>
      <c r="T364" s="51">
        <f t="shared" si="189"/>
        <v>6903</v>
      </c>
      <c r="U364" s="51">
        <f t="shared" si="189"/>
        <v>7004</v>
      </c>
      <c r="V364" s="51">
        <f t="shared" si="189"/>
        <v>6329</v>
      </c>
      <c r="W364" s="51">
        <f t="shared" si="181"/>
        <v>0</v>
      </c>
    </row>
    <row r="365" spans="1:23" ht="9.75" customHeight="1">
      <c r="A365" s="36" t="s">
        <v>122</v>
      </c>
      <c r="B365" s="51">
        <f aca="true" t="shared" si="190" ref="B365:J365">B105+B235</f>
        <v>12427</v>
      </c>
      <c r="C365" s="51">
        <f t="shared" si="190"/>
        <v>13197</v>
      </c>
      <c r="D365" s="51">
        <f t="shared" si="190"/>
        <v>11734</v>
      </c>
      <c r="E365" s="51">
        <f t="shared" si="190"/>
        <v>11111</v>
      </c>
      <c r="F365" s="51">
        <f t="shared" si="190"/>
        <v>7407.333333333333</v>
      </c>
      <c r="G365" s="51">
        <f t="shared" si="190"/>
        <v>11029</v>
      </c>
      <c r="H365" s="51">
        <f t="shared" si="190"/>
        <v>7352.666666666667</v>
      </c>
      <c r="I365" s="51">
        <f t="shared" si="190"/>
        <v>10985</v>
      </c>
      <c r="J365" s="51">
        <f t="shared" si="190"/>
        <v>7323.333333333333</v>
      </c>
      <c r="K365" s="38">
        <v>11895</v>
      </c>
      <c r="L365" s="51">
        <f t="shared" si="179"/>
        <v>7930</v>
      </c>
      <c r="M365" s="39">
        <v>6984</v>
      </c>
      <c r="N365" s="39">
        <f aca="true" t="shared" si="191" ref="N365:V365">N105+N235</f>
        <v>6773</v>
      </c>
      <c r="O365" s="51">
        <f t="shared" si="191"/>
        <v>6680</v>
      </c>
      <c r="P365" s="51">
        <f t="shared" si="191"/>
        <v>7117</v>
      </c>
      <c r="Q365" s="51">
        <f t="shared" si="191"/>
        <v>7035</v>
      </c>
      <c r="R365" s="51">
        <f t="shared" si="191"/>
        <v>7370</v>
      </c>
      <c r="S365" s="51">
        <f t="shared" si="191"/>
        <v>7120</v>
      </c>
      <c r="T365" s="51">
        <f t="shared" si="191"/>
        <v>7007</v>
      </c>
      <c r="U365" s="51">
        <f t="shared" si="191"/>
        <v>6602</v>
      </c>
      <c r="V365" s="51">
        <f t="shared" si="191"/>
        <v>6076</v>
      </c>
      <c r="W365" s="51">
        <f t="shared" si="181"/>
        <v>0</v>
      </c>
    </row>
    <row r="366" spans="1:23" ht="9.75" customHeight="1">
      <c r="A366" s="36" t="s">
        <v>162</v>
      </c>
      <c r="B366" s="51">
        <f aca="true" t="shared" si="192" ref="B366:J366">B106+B236</f>
        <v>15450</v>
      </c>
      <c r="C366" s="51">
        <f t="shared" si="192"/>
        <v>17012</v>
      </c>
      <c r="D366" s="51">
        <f t="shared" si="192"/>
        <v>15190</v>
      </c>
      <c r="E366" s="51">
        <f t="shared" si="192"/>
        <v>14945</v>
      </c>
      <c r="F366" s="51">
        <f t="shared" si="192"/>
        <v>9963.333333333334</v>
      </c>
      <c r="G366" s="51">
        <f t="shared" si="192"/>
        <v>14332</v>
      </c>
      <c r="H366" s="51">
        <f t="shared" si="192"/>
        <v>9554.666666666666</v>
      </c>
      <c r="I366" s="51">
        <f t="shared" si="192"/>
        <v>14505</v>
      </c>
      <c r="J366" s="51">
        <f t="shared" si="192"/>
        <v>9670</v>
      </c>
      <c r="K366" s="38">
        <v>14464</v>
      </c>
      <c r="L366" s="51">
        <f t="shared" si="179"/>
        <v>9642.666666666666</v>
      </c>
      <c r="M366" s="39">
        <v>8888</v>
      </c>
      <c r="N366" s="39">
        <f aca="true" t="shared" si="193" ref="N366:V366">N106+N236</f>
        <v>8647</v>
      </c>
      <c r="O366" s="51">
        <f t="shared" si="193"/>
        <v>9380</v>
      </c>
      <c r="P366" s="51">
        <f t="shared" si="193"/>
        <v>9405</v>
      </c>
      <c r="Q366" s="51">
        <f t="shared" si="193"/>
        <v>9541</v>
      </c>
      <c r="R366" s="51">
        <f t="shared" si="193"/>
        <v>10546</v>
      </c>
      <c r="S366" s="51">
        <f t="shared" si="193"/>
        <v>10225</v>
      </c>
      <c r="T366" s="51">
        <f t="shared" si="193"/>
        <v>11097</v>
      </c>
      <c r="U366" s="51">
        <f t="shared" si="193"/>
        <v>10233</v>
      </c>
      <c r="V366" s="51">
        <f t="shared" si="193"/>
        <v>10120</v>
      </c>
      <c r="W366" s="51">
        <f t="shared" si="181"/>
        <v>0</v>
      </c>
    </row>
    <row r="367" spans="1:23" ht="9.75" customHeight="1">
      <c r="A367" s="36" t="s">
        <v>41</v>
      </c>
      <c r="B367" s="51">
        <f aca="true" t="shared" si="194" ref="B367:J367">B107+B237</f>
        <v>77488</v>
      </c>
      <c r="C367" s="51">
        <f t="shared" si="194"/>
        <v>81372</v>
      </c>
      <c r="D367" s="51">
        <f t="shared" si="194"/>
        <v>79396</v>
      </c>
      <c r="E367" s="51">
        <f t="shared" si="194"/>
        <v>78794</v>
      </c>
      <c r="F367" s="51">
        <f t="shared" si="194"/>
        <v>52529.33333333333</v>
      </c>
      <c r="G367" s="51">
        <f t="shared" si="194"/>
        <v>66976</v>
      </c>
      <c r="H367" s="51">
        <f t="shared" si="194"/>
        <v>44650.666666666664</v>
      </c>
      <c r="I367" s="51">
        <f t="shared" si="194"/>
        <v>93389</v>
      </c>
      <c r="J367" s="51">
        <f t="shared" si="194"/>
        <v>62259.33333333333</v>
      </c>
      <c r="K367" s="51">
        <f>K107+K237</f>
        <v>101608</v>
      </c>
      <c r="L367" s="51">
        <f t="shared" si="179"/>
        <v>67738.66666666667</v>
      </c>
      <c r="M367" s="51">
        <f>M107+M237</f>
        <v>64844</v>
      </c>
      <c r="N367" s="39">
        <f aca="true" t="shared" si="195" ref="N367:V367">N107+N237</f>
        <v>61855</v>
      </c>
      <c r="O367" s="51">
        <f t="shared" si="195"/>
        <v>66881</v>
      </c>
      <c r="P367" s="51">
        <f t="shared" si="195"/>
        <v>72746</v>
      </c>
      <c r="Q367" s="51">
        <f t="shared" si="195"/>
        <v>77331</v>
      </c>
      <c r="R367" s="51">
        <f t="shared" si="195"/>
        <v>86238</v>
      </c>
      <c r="S367" s="51">
        <f t="shared" si="195"/>
        <v>92254</v>
      </c>
      <c r="T367" s="51">
        <f t="shared" si="195"/>
        <v>92075</v>
      </c>
      <c r="U367" s="51">
        <f t="shared" si="195"/>
        <v>86255</v>
      </c>
      <c r="V367" s="51">
        <f t="shared" si="195"/>
        <v>79792</v>
      </c>
      <c r="W367" s="51">
        <f t="shared" si="181"/>
        <v>0</v>
      </c>
    </row>
    <row r="368" spans="1:23" ht="9.75" customHeight="1">
      <c r="A368" s="36"/>
      <c r="B368" s="51"/>
      <c r="C368" s="51"/>
      <c r="D368" s="51" t="s">
        <v>0</v>
      </c>
      <c r="E368" s="51"/>
      <c r="F368" s="51"/>
      <c r="G368" s="51"/>
      <c r="H368" s="51"/>
      <c r="I368" s="51"/>
      <c r="J368" s="51"/>
      <c r="K368" s="38"/>
      <c r="L368" s="51"/>
      <c r="M368" s="39"/>
      <c r="N368" s="39"/>
      <c r="O368" s="51"/>
      <c r="P368" s="51"/>
      <c r="Q368" s="51"/>
      <c r="R368" s="51"/>
      <c r="S368" s="51"/>
      <c r="T368" s="51"/>
      <c r="U368" s="51"/>
      <c r="V368" s="51"/>
      <c r="W368" s="51"/>
    </row>
    <row r="369" spans="1:23" ht="9.75" customHeight="1">
      <c r="A369" s="36" t="s">
        <v>20</v>
      </c>
      <c r="B369" s="51">
        <f aca="true" t="shared" si="196" ref="B369:J369">B109+B239</f>
        <v>211</v>
      </c>
      <c r="C369" s="51">
        <f t="shared" si="196"/>
        <v>148</v>
      </c>
      <c r="D369" s="51">
        <f t="shared" si="196"/>
        <v>212</v>
      </c>
      <c r="E369" s="51">
        <f t="shared" si="196"/>
        <v>254</v>
      </c>
      <c r="F369" s="51">
        <f t="shared" si="196"/>
        <v>169.33333333333334</v>
      </c>
      <c r="G369" s="51">
        <f t="shared" si="196"/>
        <v>284</v>
      </c>
      <c r="H369" s="51">
        <f t="shared" si="196"/>
        <v>189.33333333333334</v>
      </c>
      <c r="I369" s="51">
        <f t="shared" si="196"/>
        <v>279</v>
      </c>
      <c r="J369" s="51">
        <f t="shared" si="196"/>
        <v>186</v>
      </c>
      <c r="K369" s="38">
        <v>236</v>
      </c>
      <c r="L369" s="51">
        <f aca="true" t="shared" si="197" ref="L369:L376">L109+L239</f>
        <v>157.33333333333331</v>
      </c>
      <c r="M369" s="39">
        <v>150</v>
      </c>
      <c r="N369" s="39">
        <f aca="true" t="shared" si="198" ref="N369:V369">N109+N239</f>
        <v>142</v>
      </c>
      <c r="O369" s="51">
        <f t="shared" si="198"/>
        <v>171</v>
      </c>
      <c r="P369" s="51">
        <f t="shared" si="198"/>
        <v>137</v>
      </c>
      <c r="Q369" s="51">
        <f t="shared" si="198"/>
        <v>128</v>
      </c>
      <c r="R369" s="51">
        <f t="shared" si="198"/>
        <v>145</v>
      </c>
      <c r="S369" s="51">
        <f t="shared" si="198"/>
        <v>115</v>
      </c>
      <c r="T369" s="51">
        <f t="shared" si="198"/>
        <v>97</v>
      </c>
      <c r="U369" s="51">
        <f t="shared" si="198"/>
        <v>94</v>
      </c>
      <c r="V369" s="51">
        <f t="shared" si="198"/>
        <v>92</v>
      </c>
      <c r="W369" s="51">
        <f aca="true" t="shared" si="199" ref="W369:W383">W109+W239</f>
        <v>0</v>
      </c>
    </row>
    <row r="370" spans="1:23" ht="9.75" customHeight="1">
      <c r="A370" s="36" t="s">
        <v>22</v>
      </c>
      <c r="B370" s="51">
        <f aca="true" t="shared" si="200" ref="B370:J370">B110+B240</f>
        <v>2874</v>
      </c>
      <c r="C370" s="51">
        <f t="shared" si="200"/>
        <v>4102</v>
      </c>
      <c r="D370" s="51">
        <f t="shared" si="200"/>
        <v>3708</v>
      </c>
      <c r="E370" s="51">
        <f t="shared" si="200"/>
        <v>3648</v>
      </c>
      <c r="F370" s="51">
        <f t="shared" si="200"/>
        <v>2432</v>
      </c>
      <c r="G370" s="51">
        <f t="shared" si="200"/>
        <v>3774</v>
      </c>
      <c r="H370" s="51">
        <f t="shared" si="200"/>
        <v>2516</v>
      </c>
      <c r="I370" s="51">
        <f t="shared" si="200"/>
        <v>3869</v>
      </c>
      <c r="J370" s="51">
        <f t="shared" si="200"/>
        <v>2579.3333333333335</v>
      </c>
      <c r="K370" s="38">
        <v>3475</v>
      </c>
      <c r="L370" s="51">
        <f t="shared" si="197"/>
        <v>2316.6666666666665</v>
      </c>
      <c r="M370" s="39">
        <v>2506</v>
      </c>
      <c r="N370" s="39">
        <f aca="true" t="shared" si="201" ref="N370:V370">N110+N240</f>
        <v>2442</v>
      </c>
      <c r="O370" s="51">
        <f t="shared" si="201"/>
        <v>2801</v>
      </c>
      <c r="P370" s="51">
        <f t="shared" si="201"/>
        <v>3272</v>
      </c>
      <c r="Q370" s="51">
        <f t="shared" si="201"/>
        <v>3587</v>
      </c>
      <c r="R370" s="51">
        <f t="shared" si="201"/>
        <v>3686</v>
      </c>
      <c r="S370" s="51">
        <f t="shared" si="201"/>
        <v>3750</v>
      </c>
      <c r="T370" s="51">
        <f t="shared" si="201"/>
        <v>3444</v>
      </c>
      <c r="U370" s="51">
        <f t="shared" si="201"/>
        <v>3590</v>
      </c>
      <c r="V370" s="51">
        <f t="shared" si="201"/>
        <v>3357</v>
      </c>
      <c r="W370" s="51">
        <f t="shared" si="199"/>
        <v>0</v>
      </c>
    </row>
    <row r="371" spans="1:23" ht="9.75" customHeight="1">
      <c r="A371" s="36" t="s">
        <v>50</v>
      </c>
      <c r="B371" s="51">
        <f aca="true" t="shared" si="202" ref="B371:J371">B111+B241</f>
        <v>13165</v>
      </c>
      <c r="C371" s="51">
        <f t="shared" si="202"/>
        <v>14200</v>
      </c>
      <c r="D371" s="51">
        <f t="shared" si="202"/>
        <v>14010</v>
      </c>
      <c r="E371" s="51">
        <f t="shared" si="202"/>
        <v>14243</v>
      </c>
      <c r="F371" s="51">
        <f t="shared" si="202"/>
        <v>9495.333333333332</v>
      </c>
      <c r="G371" s="51">
        <f t="shared" si="202"/>
        <v>14093</v>
      </c>
      <c r="H371" s="51">
        <f t="shared" si="202"/>
        <v>9395.333333333334</v>
      </c>
      <c r="I371" s="51">
        <f t="shared" si="202"/>
        <v>13933</v>
      </c>
      <c r="J371" s="51">
        <f t="shared" si="202"/>
        <v>9288.666666666666</v>
      </c>
      <c r="K371" s="38">
        <v>14912</v>
      </c>
      <c r="L371" s="51">
        <f t="shared" si="197"/>
        <v>9941.333333333332</v>
      </c>
      <c r="M371" s="39">
        <v>9453</v>
      </c>
      <c r="N371" s="39">
        <f aca="true" t="shared" si="203" ref="N371:V371">N111+N241</f>
        <v>9141</v>
      </c>
      <c r="O371" s="51">
        <f t="shared" si="203"/>
        <v>10476</v>
      </c>
      <c r="P371" s="51">
        <f t="shared" si="203"/>
        <v>10603</v>
      </c>
      <c r="Q371" s="51">
        <f t="shared" si="203"/>
        <v>11270</v>
      </c>
      <c r="R371" s="51">
        <f t="shared" si="203"/>
        <v>11917</v>
      </c>
      <c r="S371" s="51">
        <f t="shared" si="203"/>
        <v>12900</v>
      </c>
      <c r="T371" s="51">
        <f t="shared" si="203"/>
        <v>12626</v>
      </c>
      <c r="U371" s="51">
        <f t="shared" si="203"/>
        <v>11510</v>
      </c>
      <c r="V371" s="51">
        <f t="shared" si="203"/>
        <v>10673</v>
      </c>
      <c r="W371" s="51">
        <f t="shared" si="199"/>
        <v>0</v>
      </c>
    </row>
    <row r="372" spans="1:23" ht="9.75" customHeight="1">
      <c r="A372" s="36" t="s">
        <v>64</v>
      </c>
      <c r="B372" s="37"/>
      <c r="C372" s="57"/>
      <c r="D372" s="57"/>
      <c r="E372" s="37"/>
      <c r="F372" s="59" t="s">
        <v>1</v>
      </c>
      <c r="G372" s="51">
        <f aca="true" t="shared" si="204" ref="G372:H374">G112+G242</f>
        <v>8314</v>
      </c>
      <c r="H372" s="51">
        <f t="shared" si="204"/>
        <v>5542.666666666666</v>
      </c>
      <c r="I372" s="51"/>
      <c r="J372" s="51">
        <f>J112+J242</f>
        <v>5152.666666666667</v>
      </c>
      <c r="K372" s="38">
        <v>14912</v>
      </c>
      <c r="L372" s="51">
        <f t="shared" si="197"/>
        <v>6233.333333333333</v>
      </c>
      <c r="M372" s="39">
        <v>5153</v>
      </c>
      <c r="N372" s="39">
        <f aca="true" t="shared" si="205" ref="N372:V372">N112+N242</f>
        <v>5004</v>
      </c>
      <c r="O372" s="51">
        <f t="shared" si="205"/>
        <v>5742</v>
      </c>
      <c r="P372" s="51">
        <f t="shared" si="205"/>
        <v>6554</v>
      </c>
      <c r="Q372" s="51">
        <f t="shared" si="205"/>
        <v>6452</v>
      </c>
      <c r="R372" s="51">
        <f t="shared" si="205"/>
        <v>6701</v>
      </c>
      <c r="S372" s="51">
        <f t="shared" si="205"/>
        <v>6842</v>
      </c>
      <c r="T372" s="51">
        <f t="shared" si="205"/>
        <v>6839</v>
      </c>
      <c r="U372" s="51">
        <f t="shared" si="205"/>
        <v>5636</v>
      </c>
      <c r="V372" s="51">
        <f t="shared" si="205"/>
        <v>4991</v>
      </c>
      <c r="W372" s="51">
        <f t="shared" si="199"/>
        <v>0</v>
      </c>
    </row>
    <row r="373" spans="1:23" ht="9.75" customHeight="1">
      <c r="A373" s="37" t="s">
        <v>67</v>
      </c>
      <c r="B373" s="51">
        <f aca="true" t="shared" si="206" ref="B373:F374">B113+B243</f>
        <v>2553</v>
      </c>
      <c r="C373" s="51">
        <f t="shared" si="206"/>
        <v>3986</v>
      </c>
      <c r="D373" s="51">
        <f t="shared" si="206"/>
        <v>3769</v>
      </c>
      <c r="E373" s="51">
        <f t="shared" si="206"/>
        <v>4534</v>
      </c>
      <c r="F373" s="51">
        <f t="shared" si="206"/>
        <v>3022.666666666667</v>
      </c>
      <c r="G373" s="51">
        <f t="shared" si="204"/>
        <v>2951</v>
      </c>
      <c r="H373" s="51">
        <f t="shared" si="204"/>
        <v>1967.3333333333333</v>
      </c>
      <c r="I373" s="51">
        <f>I113+I243</f>
        <v>2037</v>
      </c>
      <c r="J373" s="51">
        <f>J113+J243</f>
        <v>1358</v>
      </c>
      <c r="K373" s="38">
        <v>1896</v>
      </c>
      <c r="L373" s="51">
        <f t="shared" si="197"/>
        <v>1264</v>
      </c>
      <c r="M373" s="39">
        <v>1132</v>
      </c>
      <c r="N373" s="39">
        <f aca="true" t="shared" si="207" ref="N373:V373">N113+N243</f>
        <v>1096</v>
      </c>
      <c r="O373" s="51">
        <f t="shared" si="207"/>
        <v>1139</v>
      </c>
      <c r="P373" s="51">
        <f t="shared" si="207"/>
        <v>900</v>
      </c>
      <c r="Q373" s="51">
        <f t="shared" si="207"/>
        <v>998</v>
      </c>
      <c r="R373" s="51">
        <f t="shared" si="207"/>
        <v>1015</v>
      </c>
      <c r="S373" s="51">
        <f t="shared" si="207"/>
        <v>1090</v>
      </c>
      <c r="T373" s="51">
        <f t="shared" si="207"/>
        <v>1098</v>
      </c>
      <c r="U373" s="51">
        <f t="shared" si="207"/>
        <v>924</v>
      </c>
      <c r="V373" s="51">
        <f t="shared" si="207"/>
        <v>946</v>
      </c>
      <c r="W373" s="51">
        <f t="shared" si="199"/>
        <v>0</v>
      </c>
    </row>
    <row r="374" spans="1:23" ht="9.75" customHeight="1">
      <c r="A374" s="37" t="s">
        <v>75</v>
      </c>
      <c r="B374" s="51">
        <f t="shared" si="206"/>
        <v>20148</v>
      </c>
      <c r="C374" s="51">
        <f t="shared" si="206"/>
        <v>20238</v>
      </c>
      <c r="D374" s="51">
        <f t="shared" si="206"/>
        <v>18625</v>
      </c>
      <c r="E374" s="51">
        <f t="shared" si="206"/>
        <v>18263</v>
      </c>
      <c r="F374" s="51">
        <f t="shared" si="206"/>
        <v>12175.333333333334</v>
      </c>
      <c r="G374" s="51">
        <f t="shared" si="204"/>
        <v>17687</v>
      </c>
      <c r="H374" s="51">
        <f t="shared" si="204"/>
        <v>11791.333333333334</v>
      </c>
      <c r="I374" s="51">
        <f>I114+I244</f>
        <v>17915</v>
      </c>
      <c r="J374" s="51">
        <f>J114+J244</f>
        <v>11943.333333333334</v>
      </c>
      <c r="K374" s="38">
        <v>20358</v>
      </c>
      <c r="L374" s="51">
        <f t="shared" si="197"/>
        <v>13572</v>
      </c>
      <c r="M374" s="39">
        <v>12868</v>
      </c>
      <c r="N374" s="39">
        <v>12284</v>
      </c>
      <c r="O374" s="51">
        <f aca="true" t="shared" si="208" ref="O374:W384">O114+O244</f>
        <v>13165</v>
      </c>
      <c r="P374" s="51">
        <f t="shared" si="208"/>
        <v>13933</v>
      </c>
      <c r="Q374" s="51">
        <f t="shared" si="208"/>
        <v>14091</v>
      </c>
      <c r="R374" s="51">
        <f t="shared" si="208"/>
        <v>15354</v>
      </c>
      <c r="S374" s="51">
        <f t="shared" si="208"/>
        <v>15444</v>
      </c>
      <c r="T374" s="51">
        <f t="shared" si="208"/>
        <v>14497</v>
      </c>
      <c r="U374" s="51">
        <f t="shared" si="208"/>
        <v>14248</v>
      </c>
      <c r="V374" s="51">
        <f t="shared" si="208"/>
        <v>13951</v>
      </c>
      <c r="W374" s="51">
        <f t="shared" si="199"/>
        <v>0</v>
      </c>
    </row>
    <row r="375" spans="1:23" ht="9.75" customHeight="1">
      <c r="A375" s="37" t="s">
        <v>88</v>
      </c>
      <c r="B375" s="51"/>
      <c r="C375" s="51"/>
      <c r="D375" s="51"/>
      <c r="E375" s="51"/>
      <c r="F375" s="51"/>
      <c r="G375" s="51"/>
      <c r="H375" s="51">
        <f>H115+H245</f>
        <v>0</v>
      </c>
      <c r="I375" s="51">
        <f>I115+I245</f>
        <v>0</v>
      </c>
      <c r="J375" s="51">
        <f>J115+J245</f>
        <v>0</v>
      </c>
      <c r="K375" s="38">
        <v>20358</v>
      </c>
      <c r="L375" s="51">
        <f t="shared" si="197"/>
        <v>0</v>
      </c>
      <c r="M375" s="39">
        <v>12868</v>
      </c>
      <c r="N375" s="51">
        <f>N115+N245</f>
        <v>0</v>
      </c>
      <c r="O375" s="51">
        <f t="shared" si="208"/>
        <v>0</v>
      </c>
      <c r="P375" s="51">
        <f t="shared" si="208"/>
        <v>51</v>
      </c>
      <c r="Q375" s="51">
        <f t="shared" si="208"/>
        <v>363</v>
      </c>
      <c r="R375" s="51">
        <f t="shared" si="208"/>
        <v>771</v>
      </c>
      <c r="S375" s="51">
        <f t="shared" si="208"/>
        <v>916</v>
      </c>
      <c r="T375" s="51">
        <f t="shared" si="208"/>
        <v>1066</v>
      </c>
      <c r="U375" s="51">
        <f t="shared" si="208"/>
        <v>752</v>
      </c>
      <c r="V375" s="51">
        <f t="shared" si="208"/>
        <v>583</v>
      </c>
      <c r="W375" s="51">
        <f t="shared" si="199"/>
        <v>0</v>
      </c>
    </row>
    <row r="376" spans="1:23" ht="9.75" customHeight="1">
      <c r="A376" s="37" t="s">
        <v>96</v>
      </c>
      <c r="B376" s="51">
        <f aca="true" t="shared" si="209" ref="B376:G376">B116+B246</f>
        <v>632</v>
      </c>
      <c r="C376" s="51">
        <f t="shared" si="209"/>
        <v>893</v>
      </c>
      <c r="D376" s="51">
        <f t="shared" si="209"/>
        <v>1274</v>
      </c>
      <c r="E376" s="51">
        <f t="shared" si="209"/>
        <v>1211</v>
      </c>
      <c r="F376" s="51">
        <f t="shared" si="209"/>
        <v>807.3333333333334</v>
      </c>
      <c r="G376" s="51">
        <f t="shared" si="209"/>
        <v>1197</v>
      </c>
      <c r="H376" s="51">
        <f>H116+H246</f>
        <v>798</v>
      </c>
      <c r="I376" s="51">
        <f>I116+I246</f>
        <v>1094</v>
      </c>
      <c r="J376" s="51">
        <f>J116+J246</f>
        <v>729.3333333333334</v>
      </c>
      <c r="K376" s="38">
        <v>686</v>
      </c>
      <c r="L376" s="51">
        <f t="shared" si="197"/>
        <v>457.3333333333333</v>
      </c>
      <c r="M376" s="39">
        <v>615</v>
      </c>
      <c r="N376" s="39">
        <f>N116+N246</f>
        <v>610</v>
      </c>
      <c r="O376" s="51">
        <f t="shared" si="208"/>
        <v>538</v>
      </c>
      <c r="P376" s="51">
        <f t="shared" si="208"/>
        <v>664</v>
      </c>
      <c r="Q376" s="51">
        <f t="shared" si="208"/>
        <v>677</v>
      </c>
      <c r="R376" s="51">
        <f t="shared" si="208"/>
        <v>587</v>
      </c>
      <c r="S376" s="51">
        <f t="shared" si="208"/>
        <v>481</v>
      </c>
      <c r="T376" s="51">
        <f t="shared" si="208"/>
        <v>484</v>
      </c>
      <c r="U376" s="51">
        <f t="shared" si="208"/>
        <v>459</v>
      </c>
      <c r="V376" s="51">
        <f t="shared" si="208"/>
        <v>507</v>
      </c>
      <c r="W376" s="51">
        <f t="shared" si="199"/>
        <v>0</v>
      </c>
    </row>
    <row r="377" spans="1:23" ht="9.75" customHeight="1">
      <c r="A377" s="37" t="s">
        <v>102</v>
      </c>
      <c r="B377" s="51" t="e">
        <f>#REF!+B247</f>
        <v>#REF!</v>
      </c>
      <c r="C377" s="51" t="e">
        <f>#REF!+C247</f>
        <v>#REF!</v>
      </c>
      <c r="D377" s="51">
        <v>0</v>
      </c>
      <c r="E377" s="51">
        <v>2</v>
      </c>
      <c r="F377" s="51">
        <v>2</v>
      </c>
      <c r="G377" s="51">
        <v>6</v>
      </c>
      <c r="H377" s="51">
        <v>2</v>
      </c>
      <c r="I377" s="51">
        <v>2</v>
      </c>
      <c r="J377" s="51">
        <v>2</v>
      </c>
      <c r="K377" s="38">
        <v>2</v>
      </c>
      <c r="L377" s="51">
        <v>2</v>
      </c>
      <c r="M377" s="39">
        <v>4</v>
      </c>
      <c r="N377" s="39">
        <f>N117+N247</f>
        <v>4</v>
      </c>
      <c r="O377" s="51">
        <f t="shared" si="208"/>
        <v>0</v>
      </c>
      <c r="P377" s="51">
        <f t="shared" si="208"/>
        <v>0</v>
      </c>
      <c r="Q377" s="51">
        <f t="shared" si="208"/>
        <v>2</v>
      </c>
      <c r="R377" s="51">
        <f t="shared" si="208"/>
        <v>0</v>
      </c>
      <c r="S377" s="51">
        <f t="shared" si="208"/>
        <v>3</v>
      </c>
      <c r="T377" s="51">
        <f t="shared" si="208"/>
        <v>0</v>
      </c>
      <c r="U377" s="51">
        <f t="shared" si="208"/>
        <v>0</v>
      </c>
      <c r="V377" s="51">
        <f t="shared" si="208"/>
        <v>0</v>
      </c>
      <c r="W377" s="51">
        <f t="shared" si="199"/>
        <v>0</v>
      </c>
    </row>
    <row r="378" spans="1:23" ht="9.75" customHeight="1">
      <c r="A378" s="37" t="s">
        <v>120</v>
      </c>
      <c r="B378" s="51">
        <f aca="true" t="shared" si="210" ref="B378:H384">B118+B248</f>
        <v>2619</v>
      </c>
      <c r="C378" s="51">
        <f t="shared" si="210"/>
        <v>2003</v>
      </c>
      <c r="D378" s="51">
        <f t="shared" si="210"/>
        <v>2419</v>
      </c>
      <c r="E378" s="51">
        <f t="shared" si="210"/>
        <v>2859</v>
      </c>
      <c r="F378" s="51">
        <f t="shared" si="210"/>
        <v>1906</v>
      </c>
      <c r="G378" s="51">
        <f t="shared" si="210"/>
        <v>2959</v>
      </c>
      <c r="H378" s="51">
        <f t="shared" si="210"/>
        <v>1972.6666666666667</v>
      </c>
      <c r="I378" s="51">
        <v>2530</v>
      </c>
      <c r="J378" s="51">
        <f aca="true" t="shared" si="211" ref="J378:J384">J118+J248</f>
        <v>1686.6666666666667</v>
      </c>
      <c r="K378" s="38">
        <f>3297-188</f>
        <v>3109</v>
      </c>
      <c r="L378" s="51">
        <f aca="true" t="shared" si="212" ref="L378:L384">L118+L248</f>
        <v>2072.6666666666665</v>
      </c>
      <c r="M378" s="39">
        <v>2086</v>
      </c>
      <c r="N378" s="39">
        <f>N118+N248</f>
        <v>2016</v>
      </c>
      <c r="O378" s="51">
        <f t="shared" si="208"/>
        <v>2272</v>
      </c>
      <c r="P378" s="51">
        <f t="shared" si="208"/>
        <v>2777</v>
      </c>
      <c r="Q378" s="51">
        <f t="shared" si="208"/>
        <v>2914</v>
      </c>
      <c r="R378" s="51">
        <f t="shared" si="208"/>
        <v>2779</v>
      </c>
      <c r="S378" s="51">
        <f t="shared" si="208"/>
        <v>3771</v>
      </c>
      <c r="T378" s="51">
        <f t="shared" si="208"/>
        <v>3863</v>
      </c>
      <c r="U378" s="51">
        <f t="shared" si="208"/>
        <v>3685</v>
      </c>
      <c r="V378" s="51">
        <f t="shared" si="208"/>
        <v>3375</v>
      </c>
      <c r="W378" s="51">
        <f t="shared" si="199"/>
        <v>0</v>
      </c>
    </row>
    <row r="379" spans="1:23" ht="9.75" customHeight="1">
      <c r="A379" s="37" t="s">
        <v>123</v>
      </c>
      <c r="B379" s="51">
        <f t="shared" si="210"/>
        <v>7951</v>
      </c>
      <c r="C379" s="51">
        <f t="shared" si="210"/>
        <v>8429</v>
      </c>
      <c r="D379" s="51">
        <f t="shared" si="210"/>
        <v>7028</v>
      </c>
      <c r="E379" s="51">
        <f t="shared" si="210"/>
        <v>7222</v>
      </c>
      <c r="F379" s="51">
        <f t="shared" si="210"/>
        <v>4814.666666666666</v>
      </c>
      <c r="G379" s="51">
        <f t="shared" si="210"/>
        <v>6490</v>
      </c>
      <c r="H379" s="51">
        <f t="shared" si="210"/>
        <v>4326.666666666667</v>
      </c>
      <c r="I379" s="51">
        <f aca="true" t="shared" si="213" ref="I379:I384">I119+I249</f>
        <v>5686</v>
      </c>
      <c r="J379" s="51">
        <f t="shared" si="211"/>
        <v>3790.6666666666665</v>
      </c>
      <c r="K379" s="38">
        <v>5835</v>
      </c>
      <c r="L379" s="51">
        <f t="shared" si="212"/>
        <v>3890</v>
      </c>
      <c r="M379" s="39">
        <v>3652</v>
      </c>
      <c r="N379" s="39">
        <f>N119+N249</f>
        <v>3457</v>
      </c>
      <c r="O379" s="51">
        <f t="shared" si="208"/>
        <v>3665</v>
      </c>
      <c r="P379" s="51">
        <f t="shared" si="208"/>
        <v>4183</v>
      </c>
      <c r="Q379" s="51">
        <f t="shared" si="208"/>
        <v>4571</v>
      </c>
      <c r="R379" s="51">
        <f t="shared" si="208"/>
        <v>5529</v>
      </c>
      <c r="S379" s="51">
        <f t="shared" si="208"/>
        <v>5649</v>
      </c>
      <c r="T379" s="51">
        <f t="shared" si="208"/>
        <v>5508</v>
      </c>
      <c r="U379" s="51">
        <f t="shared" si="208"/>
        <v>4902</v>
      </c>
      <c r="V379" s="51">
        <f t="shared" si="208"/>
        <v>4754</v>
      </c>
      <c r="W379" s="51">
        <f t="shared" si="199"/>
        <v>0</v>
      </c>
    </row>
    <row r="380" spans="1:23" ht="9.75" customHeight="1">
      <c r="A380" s="37" t="s">
        <v>126</v>
      </c>
      <c r="B380" s="51">
        <f t="shared" si="210"/>
        <v>21275</v>
      </c>
      <c r="C380" s="51">
        <f t="shared" si="210"/>
        <v>23239</v>
      </c>
      <c r="D380" s="51">
        <f t="shared" si="210"/>
        <v>24884</v>
      </c>
      <c r="E380" s="51">
        <f t="shared" si="210"/>
        <v>23118</v>
      </c>
      <c r="F380" s="51">
        <f t="shared" si="210"/>
        <v>15412</v>
      </c>
      <c r="G380" s="51">
        <f t="shared" si="210"/>
        <v>22379</v>
      </c>
      <c r="H380" s="51">
        <f t="shared" si="210"/>
        <v>14919.333333333334</v>
      </c>
      <c r="I380" s="51">
        <f t="shared" si="213"/>
        <v>20755</v>
      </c>
      <c r="J380" s="51">
        <f t="shared" si="211"/>
        <v>13836.666666666666</v>
      </c>
      <c r="K380" s="38">
        <f>22003+188</f>
        <v>22191</v>
      </c>
      <c r="L380" s="51">
        <f t="shared" si="212"/>
        <v>14794</v>
      </c>
      <c r="M380" s="39">
        <v>14501</v>
      </c>
      <c r="N380" s="39">
        <v>13872</v>
      </c>
      <c r="O380" s="51">
        <f t="shared" si="208"/>
        <v>14185</v>
      </c>
      <c r="P380" s="51">
        <f t="shared" si="208"/>
        <v>13983</v>
      </c>
      <c r="Q380" s="51">
        <f t="shared" si="208"/>
        <v>14341</v>
      </c>
      <c r="R380" s="51">
        <f t="shared" si="208"/>
        <v>15070</v>
      </c>
      <c r="S380" s="51">
        <f t="shared" si="208"/>
        <v>15418</v>
      </c>
      <c r="T380" s="51">
        <f t="shared" si="208"/>
        <v>14087</v>
      </c>
      <c r="U380" s="51">
        <f t="shared" si="208"/>
        <v>13322</v>
      </c>
      <c r="V380" s="51">
        <f t="shared" si="208"/>
        <v>12955</v>
      </c>
      <c r="W380" s="51">
        <f t="shared" si="199"/>
        <v>0</v>
      </c>
    </row>
    <row r="381" spans="1:23" ht="9.75" customHeight="1">
      <c r="A381" s="37" t="s">
        <v>136</v>
      </c>
      <c r="B381" s="51">
        <f t="shared" si="210"/>
        <v>7795</v>
      </c>
      <c r="C381" s="51">
        <f t="shared" si="210"/>
        <v>8760</v>
      </c>
      <c r="D381" s="51">
        <f t="shared" si="210"/>
        <v>8567</v>
      </c>
      <c r="E381" s="51">
        <f t="shared" si="210"/>
        <v>6715</v>
      </c>
      <c r="F381" s="51">
        <f t="shared" si="210"/>
        <v>4476.666666666667</v>
      </c>
      <c r="G381" s="51">
        <f t="shared" si="210"/>
        <v>5598</v>
      </c>
      <c r="H381" s="51">
        <f t="shared" si="210"/>
        <v>3732</v>
      </c>
      <c r="I381" s="51">
        <f t="shared" si="213"/>
        <v>5389</v>
      </c>
      <c r="J381" s="51">
        <f t="shared" si="211"/>
        <v>3592.6666666666665</v>
      </c>
      <c r="K381" s="38">
        <v>6258</v>
      </c>
      <c r="L381" s="51">
        <f t="shared" si="212"/>
        <v>4172</v>
      </c>
      <c r="M381" s="39">
        <v>4221</v>
      </c>
      <c r="N381" s="39">
        <f>N121+N251</f>
        <v>3917</v>
      </c>
      <c r="O381" s="51">
        <f t="shared" si="208"/>
        <v>3674</v>
      </c>
      <c r="P381" s="51">
        <f t="shared" si="208"/>
        <v>3746</v>
      </c>
      <c r="Q381" s="51">
        <f t="shared" si="208"/>
        <v>3209</v>
      </c>
      <c r="R381" s="51">
        <f t="shared" si="208"/>
        <v>3424</v>
      </c>
      <c r="S381" s="51">
        <f t="shared" si="208"/>
        <v>3411</v>
      </c>
      <c r="T381" s="51">
        <f t="shared" si="208"/>
        <v>3158</v>
      </c>
      <c r="U381" s="51">
        <f t="shared" si="208"/>
        <v>3289</v>
      </c>
      <c r="V381" s="51">
        <f t="shared" si="208"/>
        <v>3137.5</v>
      </c>
      <c r="W381" s="51">
        <f t="shared" si="199"/>
        <v>0</v>
      </c>
    </row>
    <row r="382" spans="1:23" ht="9.75" customHeight="1">
      <c r="A382" s="37" t="s">
        <v>137</v>
      </c>
      <c r="B382" s="51">
        <f t="shared" si="210"/>
        <v>9595</v>
      </c>
      <c r="C382" s="51">
        <f t="shared" si="210"/>
        <v>12586</v>
      </c>
      <c r="D382" s="51">
        <f t="shared" si="210"/>
        <v>12902</v>
      </c>
      <c r="E382" s="51">
        <f t="shared" si="210"/>
        <v>12450</v>
      </c>
      <c r="F382" s="51">
        <f t="shared" si="210"/>
        <v>8300</v>
      </c>
      <c r="G382" s="51">
        <f t="shared" si="210"/>
        <v>11400</v>
      </c>
      <c r="H382" s="51">
        <f t="shared" si="210"/>
        <v>7600</v>
      </c>
      <c r="I382" s="51">
        <f t="shared" si="213"/>
        <v>11130</v>
      </c>
      <c r="J382" s="51">
        <f t="shared" si="211"/>
        <v>7420</v>
      </c>
      <c r="K382" s="38">
        <v>10866</v>
      </c>
      <c r="L382" s="51">
        <f t="shared" si="212"/>
        <v>7244</v>
      </c>
      <c r="M382" s="39">
        <v>5536</v>
      </c>
      <c r="N382" s="39">
        <f>N122+N252</f>
        <v>5384</v>
      </c>
      <c r="O382" s="51">
        <f t="shared" si="208"/>
        <v>5672</v>
      </c>
      <c r="P382" s="51">
        <f t="shared" si="208"/>
        <v>6031</v>
      </c>
      <c r="Q382" s="51">
        <f t="shared" si="208"/>
        <v>6887</v>
      </c>
      <c r="R382" s="51">
        <f t="shared" si="208"/>
        <v>7775</v>
      </c>
      <c r="S382" s="51">
        <f t="shared" si="208"/>
        <v>8021</v>
      </c>
      <c r="T382" s="51">
        <f t="shared" si="208"/>
        <v>7622</v>
      </c>
      <c r="U382" s="51">
        <f t="shared" si="208"/>
        <v>7100</v>
      </c>
      <c r="V382" s="51">
        <f t="shared" si="208"/>
        <v>6649</v>
      </c>
      <c r="W382" s="51">
        <f t="shared" si="199"/>
        <v>0</v>
      </c>
    </row>
    <row r="383" spans="1:23" ht="9.75" customHeight="1">
      <c r="A383" s="37" t="s">
        <v>161</v>
      </c>
      <c r="B383" s="51">
        <f t="shared" si="210"/>
        <v>220</v>
      </c>
      <c r="C383" s="51">
        <f t="shared" si="210"/>
        <v>208</v>
      </c>
      <c r="D383" s="51">
        <f t="shared" si="210"/>
        <v>256</v>
      </c>
      <c r="E383" s="51">
        <f t="shared" si="210"/>
        <v>80</v>
      </c>
      <c r="F383" s="51">
        <f t="shared" si="210"/>
        <v>53.333333333333336</v>
      </c>
      <c r="G383" s="51">
        <f t="shared" si="210"/>
        <v>148</v>
      </c>
      <c r="H383" s="51">
        <f t="shared" si="210"/>
        <v>98.66666666666667</v>
      </c>
      <c r="I383" s="51">
        <f t="shared" si="213"/>
        <v>138</v>
      </c>
      <c r="J383" s="51">
        <f t="shared" si="211"/>
        <v>92</v>
      </c>
      <c r="K383" s="38">
        <v>375</v>
      </c>
      <c r="L383" s="51">
        <f t="shared" si="212"/>
        <v>250</v>
      </c>
      <c r="M383" s="39">
        <v>233</v>
      </c>
      <c r="N383" s="39">
        <f>N123+N253</f>
        <v>214</v>
      </c>
      <c r="O383" s="51">
        <f t="shared" si="208"/>
        <v>166</v>
      </c>
      <c r="P383" s="51">
        <f t="shared" si="208"/>
        <v>230</v>
      </c>
      <c r="Q383" s="51">
        <f t="shared" si="208"/>
        <v>179</v>
      </c>
      <c r="R383" s="51">
        <f t="shared" si="208"/>
        <v>168</v>
      </c>
      <c r="S383" s="51">
        <f t="shared" si="208"/>
        <v>165</v>
      </c>
      <c r="T383" s="51">
        <f t="shared" si="208"/>
        <v>252</v>
      </c>
      <c r="U383" s="51">
        <f t="shared" si="208"/>
        <v>258</v>
      </c>
      <c r="V383" s="51">
        <f t="shared" si="208"/>
        <v>304</v>
      </c>
      <c r="W383" s="51">
        <f t="shared" si="199"/>
        <v>0</v>
      </c>
    </row>
    <row r="384" spans="1:23" ht="9.75" customHeight="1">
      <c r="A384" s="37" t="s">
        <v>42</v>
      </c>
      <c r="B384" s="51">
        <f t="shared" si="210"/>
        <v>89064</v>
      </c>
      <c r="C384" s="51">
        <f t="shared" si="210"/>
        <v>98798</v>
      </c>
      <c r="D384" s="51">
        <f t="shared" si="210"/>
        <v>97654</v>
      </c>
      <c r="E384" s="51">
        <f t="shared" si="210"/>
        <v>94599</v>
      </c>
      <c r="F384" s="51">
        <f t="shared" si="210"/>
        <v>63066</v>
      </c>
      <c r="G384" s="51">
        <f t="shared" si="210"/>
        <v>97280</v>
      </c>
      <c r="H384" s="51">
        <f t="shared" si="210"/>
        <v>64853.33333333333</v>
      </c>
      <c r="I384" s="51">
        <f t="shared" si="213"/>
        <v>92486</v>
      </c>
      <c r="J384" s="51">
        <f t="shared" si="211"/>
        <v>61657.333333333336</v>
      </c>
      <c r="K384" s="51">
        <f>K124+K254</f>
        <v>99549</v>
      </c>
      <c r="L384" s="51">
        <f t="shared" si="212"/>
        <v>66366</v>
      </c>
      <c r="M384" s="51">
        <f>M124+M254</f>
        <v>62110</v>
      </c>
      <c r="N384" s="39">
        <f>N124+N254</f>
        <v>59583</v>
      </c>
      <c r="O384" s="51">
        <f t="shared" si="208"/>
        <v>63666</v>
      </c>
      <c r="P384" s="51">
        <f t="shared" si="208"/>
        <v>67064</v>
      </c>
      <c r="Q384" s="51">
        <f t="shared" si="208"/>
        <v>69669</v>
      </c>
      <c r="R384" s="51">
        <f t="shared" si="208"/>
        <v>74921</v>
      </c>
      <c r="S384" s="51">
        <f t="shared" si="208"/>
        <v>77976</v>
      </c>
      <c r="T384" s="51">
        <f t="shared" si="208"/>
        <v>74641</v>
      </c>
      <c r="U384" s="51">
        <f t="shared" si="208"/>
        <v>69769</v>
      </c>
      <c r="V384" s="51">
        <f t="shared" si="208"/>
        <v>66274.5</v>
      </c>
      <c r="W384" s="51">
        <f t="shared" si="208"/>
        <v>0</v>
      </c>
    </row>
    <row r="385" spans="1:23" ht="9.75" customHeight="1">
      <c r="A385" s="37"/>
      <c r="B385" s="51"/>
      <c r="C385" s="51"/>
      <c r="D385" s="51" t="s">
        <v>0</v>
      </c>
      <c r="E385" s="51"/>
      <c r="F385" s="51"/>
      <c r="G385" s="51"/>
      <c r="H385" s="51"/>
      <c r="I385" s="51"/>
      <c r="J385" s="51"/>
      <c r="K385" s="38"/>
      <c r="L385" s="51"/>
      <c r="M385" s="39"/>
      <c r="N385" s="39"/>
      <c r="O385" s="51"/>
      <c r="P385" s="51"/>
      <c r="Q385" s="51"/>
      <c r="R385" s="51"/>
      <c r="S385" s="51"/>
      <c r="T385" s="51"/>
      <c r="U385" s="51"/>
      <c r="V385" s="51"/>
      <c r="W385" s="25"/>
    </row>
    <row r="386" spans="1:23" ht="9.75" customHeight="1">
      <c r="A386" s="37" t="s">
        <v>76</v>
      </c>
      <c r="B386" s="51">
        <f aca="true" t="shared" si="214" ref="B386:J386">B126+B256</f>
        <v>1073</v>
      </c>
      <c r="C386" s="51">
        <f t="shared" si="214"/>
        <v>1116</v>
      </c>
      <c r="D386" s="51">
        <f t="shared" si="214"/>
        <v>986</v>
      </c>
      <c r="E386" s="51">
        <f t="shared" si="214"/>
        <v>1193</v>
      </c>
      <c r="F386" s="51">
        <f t="shared" si="214"/>
        <v>795.3333333333334</v>
      </c>
      <c r="G386" s="51">
        <f t="shared" si="214"/>
        <v>1246</v>
      </c>
      <c r="H386" s="51">
        <f t="shared" si="214"/>
        <v>830.6666666666667</v>
      </c>
      <c r="I386" s="51">
        <f t="shared" si="214"/>
        <v>1610</v>
      </c>
      <c r="J386" s="51">
        <f t="shared" si="214"/>
        <v>1073.3333333333333</v>
      </c>
      <c r="K386" s="38">
        <v>1491</v>
      </c>
      <c r="L386" s="51">
        <f>L126+L256</f>
        <v>994</v>
      </c>
      <c r="M386" s="39">
        <v>1136</v>
      </c>
      <c r="N386" s="39">
        <f aca="true" t="shared" si="215" ref="N386:W386">N126+N256</f>
        <v>1105</v>
      </c>
      <c r="O386" s="51">
        <f t="shared" si="215"/>
        <v>1050</v>
      </c>
      <c r="P386" s="51">
        <f t="shared" si="215"/>
        <v>1131</v>
      </c>
      <c r="Q386" s="51">
        <f t="shared" si="215"/>
        <v>812</v>
      </c>
      <c r="R386" s="51">
        <f t="shared" si="215"/>
        <v>679</v>
      </c>
      <c r="S386" s="51">
        <f t="shared" si="215"/>
        <v>700</v>
      </c>
      <c r="T386" s="51">
        <f t="shared" si="215"/>
        <v>691</v>
      </c>
      <c r="U386" s="51">
        <f t="shared" si="215"/>
        <v>692</v>
      </c>
      <c r="V386" s="51">
        <f t="shared" si="215"/>
        <v>446</v>
      </c>
      <c r="W386" s="51">
        <f t="shared" si="215"/>
        <v>0</v>
      </c>
    </row>
    <row r="387" spans="1:23" ht="9.75" customHeight="1">
      <c r="A387" s="37" t="s">
        <v>82</v>
      </c>
      <c r="B387" s="51">
        <f aca="true" t="shared" si="216" ref="B387:J387">B127+B257</f>
        <v>618</v>
      </c>
      <c r="C387" s="51">
        <f t="shared" si="216"/>
        <v>810</v>
      </c>
      <c r="D387" s="51">
        <f t="shared" si="216"/>
        <v>975</v>
      </c>
      <c r="E387" s="51">
        <f t="shared" si="216"/>
        <v>1266</v>
      </c>
      <c r="F387" s="51">
        <f t="shared" si="216"/>
        <v>844</v>
      </c>
      <c r="G387" s="51">
        <f t="shared" si="216"/>
        <v>1749</v>
      </c>
      <c r="H387" s="51">
        <f t="shared" si="216"/>
        <v>1166</v>
      </c>
      <c r="I387" s="51">
        <f t="shared" si="216"/>
        <v>1688</v>
      </c>
      <c r="J387" s="51">
        <f t="shared" si="216"/>
        <v>1125.3333333333333</v>
      </c>
      <c r="K387" s="38">
        <v>1986</v>
      </c>
      <c r="L387" s="51">
        <f>L127+L257</f>
        <v>1324</v>
      </c>
      <c r="M387" s="39">
        <v>2560</v>
      </c>
      <c r="N387" s="39">
        <f aca="true" t="shared" si="217" ref="N387:W387">N127+N257</f>
        <v>2498</v>
      </c>
      <c r="O387" s="51">
        <f t="shared" si="217"/>
        <v>457</v>
      </c>
      <c r="P387" s="51">
        <f t="shared" si="217"/>
        <v>1095</v>
      </c>
      <c r="Q387" s="51">
        <f t="shared" si="217"/>
        <v>1501</v>
      </c>
      <c r="R387" s="51">
        <f t="shared" si="217"/>
        <v>2160</v>
      </c>
      <c r="S387" s="51">
        <f t="shared" si="217"/>
        <v>2708</v>
      </c>
      <c r="T387" s="51">
        <f t="shared" si="217"/>
        <v>2520</v>
      </c>
      <c r="U387" s="51">
        <f t="shared" si="217"/>
        <v>2485</v>
      </c>
      <c r="V387" s="51">
        <f t="shared" si="217"/>
        <v>2216</v>
      </c>
      <c r="W387" s="51">
        <f t="shared" si="217"/>
        <v>0</v>
      </c>
    </row>
    <row r="388" spans="1:23" ht="9.75" customHeight="1">
      <c r="A388" s="37" t="s">
        <v>119</v>
      </c>
      <c r="B388" s="51">
        <f aca="true" t="shared" si="218" ref="B388:J388">B128+B258</f>
        <v>1691</v>
      </c>
      <c r="C388" s="51">
        <f t="shared" si="218"/>
        <v>1926</v>
      </c>
      <c r="D388" s="51">
        <f t="shared" si="218"/>
        <v>1961</v>
      </c>
      <c r="E388" s="51">
        <f t="shared" si="218"/>
        <v>2459</v>
      </c>
      <c r="F388" s="51">
        <f t="shared" si="218"/>
        <v>1639.3333333333333</v>
      </c>
      <c r="G388" s="51">
        <f t="shared" si="218"/>
        <v>2995</v>
      </c>
      <c r="H388" s="51">
        <f t="shared" si="218"/>
        <v>1996.6666666666667</v>
      </c>
      <c r="I388" s="51">
        <f t="shared" si="218"/>
        <v>3298</v>
      </c>
      <c r="J388" s="51">
        <f t="shared" si="218"/>
        <v>2198.666666666667</v>
      </c>
      <c r="K388" s="51">
        <f>K128+K258</f>
        <v>3477</v>
      </c>
      <c r="L388" s="51">
        <f>L128+L258</f>
        <v>2318</v>
      </c>
      <c r="M388" s="51">
        <f>M128+M258</f>
        <v>3696</v>
      </c>
      <c r="N388" s="39">
        <f aca="true" t="shared" si="219" ref="N388:W388">N128+N258</f>
        <v>3602</v>
      </c>
      <c r="O388" s="51">
        <f t="shared" si="219"/>
        <v>1507</v>
      </c>
      <c r="P388" s="51">
        <f t="shared" si="219"/>
        <v>2226</v>
      </c>
      <c r="Q388" s="51">
        <f t="shared" si="219"/>
        <v>2313</v>
      </c>
      <c r="R388" s="51">
        <f t="shared" si="219"/>
        <v>2839</v>
      </c>
      <c r="S388" s="51">
        <f t="shared" si="219"/>
        <v>3408</v>
      </c>
      <c r="T388" s="51">
        <f t="shared" si="219"/>
        <v>3211</v>
      </c>
      <c r="U388" s="51">
        <f t="shared" si="219"/>
        <v>3177</v>
      </c>
      <c r="V388" s="51">
        <f t="shared" si="219"/>
        <v>2662</v>
      </c>
      <c r="W388" s="51">
        <f t="shared" si="219"/>
        <v>0</v>
      </c>
    </row>
    <row r="389" spans="1:22" ht="9.75" customHeight="1">
      <c r="A389" s="37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39"/>
      <c r="N389" s="39"/>
      <c r="O389" s="51"/>
      <c r="P389" s="51"/>
      <c r="Q389" s="51"/>
      <c r="R389" s="51"/>
      <c r="S389" s="51"/>
      <c r="T389" s="51"/>
      <c r="U389" s="51"/>
      <c r="V389" s="51"/>
    </row>
    <row r="390" spans="1:23" ht="9.75" customHeight="1">
      <c r="A390" s="37" t="s">
        <v>158</v>
      </c>
      <c r="B390" s="51">
        <f aca="true" t="shared" si="220" ref="B390:M390">B130+B260</f>
        <v>506190</v>
      </c>
      <c r="C390" s="51">
        <f t="shared" si="220"/>
        <v>509435</v>
      </c>
      <c r="D390" s="51">
        <f t="shared" si="220"/>
        <v>491541</v>
      </c>
      <c r="E390" s="51">
        <f t="shared" si="220"/>
        <v>485167</v>
      </c>
      <c r="F390" s="51">
        <f t="shared" si="220"/>
        <v>323444.6666666666</v>
      </c>
      <c r="G390" s="51">
        <f t="shared" si="220"/>
        <v>473268</v>
      </c>
      <c r="H390" s="51">
        <f t="shared" si="220"/>
        <v>315512</v>
      </c>
      <c r="I390" s="51">
        <f t="shared" si="220"/>
        <v>487420</v>
      </c>
      <c r="J390" s="51">
        <f t="shared" si="220"/>
        <v>324946.6666666667</v>
      </c>
      <c r="K390" s="51">
        <f t="shared" si="220"/>
        <v>524998</v>
      </c>
      <c r="L390" s="51">
        <f t="shared" si="220"/>
        <v>349998.6666666666</v>
      </c>
      <c r="M390" s="51">
        <f t="shared" si="220"/>
        <v>359243</v>
      </c>
      <c r="N390" s="39">
        <v>349953</v>
      </c>
      <c r="O390" s="51">
        <f aca="true" t="shared" si="221" ref="O390:W390">O130+O260</f>
        <v>375155</v>
      </c>
      <c r="P390" s="51">
        <f t="shared" si="221"/>
        <v>392523</v>
      </c>
      <c r="Q390" s="51">
        <f t="shared" si="221"/>
        <v>420486</v>
      </c>
      <c r="R390" s="51">
        <f t="shared" si="221"/>
        <v>460713</v>
      </c>
      <c r="S390" s="51">
        <f t="shared" si="221"/>
        <v>473396</v>
      </c>
      <c r="T390" s="51">
        <f t="shared" si="221"/>
        <v>465072</v>
      </c>
      <c r="U390" s="51">
        <f t="shared" si="221"/>
        <v>449963.5</v>
      </c>
      <c r="V390" s="51">
        <f t="shared" si="221"/>
        <v>435078</v>
      </c>
      <c r="W390" s="51">
        <f t="shared" si="221"/>
        <v>0</v>
      </c>
    </row>
    <row r="391" spans="15:21" ht="9.75" customHeight="1">
      <c r="O391" s="18"/>
      <c r="U391" s="27"/>
    </row>
    <row r="392" spans="15:21" ht="9.75" customHeight="1">
      <c r="O392" s="18"/>
      <c r="U392" s="27"/>
    </row>
    <row r="393" spans="15:21" ht="9.75" customHeight="1">
      <c r="O393" s="18"/>
      <c r="U393" s="27"/>
    </row>
    <row r="394" spans="15:21" ht="9.75" customHeight="1">
      <c r="O394" s="18"/>
      <c r="U394" s="27"/>
    </row>
    <row r="395" spans="15:21" ht="9.75" customHeight="1">
      <c r="O395" s="18"/>
      <c r="U395" s="27"/>
    </row>
    <row r="396" spans="15:21" ht="9.75" customHeight="1">
      <c r="O396" s="18"/>
      <c r="U396" s="27"/>
    </row>
    <row r="397" spans="15:21" ht="9.75" customHeight="1">
      <c r="O397" s="18"/>
      <c r="U397" s="27"/>
    </row>
    <row r="398" spans="15:21" ht="9.75" customHeight="1">
      <c r="O398" s="18"/>
      <c r="U398" s="27"/>
    </row>
    <row r="399" spans="15:21" ht="9.75" customHeight="1">
      <c r="O399" s="18"/>
      <c r="U399" s="27"/>
    </row>
    <row r="400" spans="15:21" ht="9.75" customHeight="1">
      <c r="O400" s="18"/>
      <c r="U400" s="27"/>
    </row>
    <row r="401" spans="15:21" ht="9.75" customHeight="1">
      <c r="O401" s="18"/>
      <c r="U401" s="27"/>
    </row>
    <row r="402" spans="15:21" ht="9.75" customHeight="1">
      <c r="O402" s="18"/>
      <c r="U402" s="27"/>
    </row>
    <row r="403" spans="15:21" ht="9.75" customHeight="1">
      <c r="O403" s="18"/>
      <c r="U403" s="27"/>
    </row>
    <row r="404" spans="15:21" ht="9.75" customHeight="1">
      <c r="O404" s="18"/>
      <c r="U404" s="27"/>
    </row>
    <row r="405" spans="15:21" ht="9.75" customHeight="1">
      <c r="O405" s="18"/>
      <c r="U405" s="27"/>
    </row>
    <row r="406" spans="15:21" ht="9.75" customHeight="1">
      <c r="O406" s="18"/>
      <c r="U406" s="27"/>
    </row>
    <row r="407" spans="15:21" ht="12.75">
      <c r="O407" s="18"/>
      <c r="U407" s="27"/>
    </row>
    <row r="408" spans="15:21" ht="12.75">
      <c r="O408" s="18"/>
      <c r="U408" s="27"/>
    </row>
    <row r="409" spans="15:21" ht="12.75">
      <c r="O409" s="18"/>
      <c r="U409" s="27"/>
    </row>
    <row r="410" spans="15:21" ht="12.75">
      <c r="O410" s="18"/>
      <c r="U410" s="27"/>
    </row>
    <row r="411" spans="15:21" ht="12.75">
      <c r="O411" s="18"/>
      <c r="U411" s="27"/>
    </row>
    <row r="412" spans="15:21" ht="12.75">
      <c r="O412" s="18"/>
      <c r="U412" s="27"/>
    </row>
    <row r="413" spans="15:21" ht="12.75">
      <c r="O413" s="18"/>
      <c r="U413" s="27"/>
    </row>
    <row r="414" spans="15:21" ht="12.75">
      <c r="O414" s="18"/>
      <c r="U414" s="27"/>
    </row>
    <row r="415" spans="15:21" ht="12.75">
      <c r="O415" s="18"/>
      <c r="U415" s="27"/>
    </row>
    <row r="416" spans="15:21" ht="12.75">
      <c r="O416" s="18"/>
      <c r="U416" s="27"/>
    </row>
    <row r="417" spans="15:21" ht="12.75">
      <c r="O417" s="18"/>
      <c r="U417" s="27"/>
    </row>
    <row r="418" spans="15:21" ht="12.75">
      <c r="O418" s="18"/>
      <c r="U418" s="27"/>
    </row>
    <row r="419" spans="15:21" ht="12.75">
      <c r="O419" s="18"/>
      <c r="U419" s="27"/>
    </row>
    <row r="420" spans="15:21" ht="12.75">
      <c r="O420" s="18"/>
      <c r="U420" s="27"/>
    </row>
    <row r="421" spans="15:21" ht="12.75">
      <c r="O421" s="18"/>
      <c r="U421" s="27"/>
    </row>
    <row r="422" spans="15:21" ht="12.75">
      <c r="O422" s="18"/>
      <c r="U422" s="27"/>
    </row>
    <row r="423" spans="15:21" ht="12.75">
      <c r="O423" s="18"/>
      <c r="U423" s="27"/>
    </row>
    <row r="424" ht="12.75">
      <c r="O424" s="18"/>
    </row>
    <row r="425" ht="12.75">
      <c r="O425" s="18"/>
    </row>
    <row r="426" ht="12.75">
      <c r="O426" s="18"/>
    </row>
    <row r="427" ht="12.75">
      <c r="O427" s="18"/>
    </row>
    <row r="428" ht="12.75">
      <c r="O428" s="18"/>
    </row>
    <row r="429" ht="12.75">
      <c r="O429" s="18"/>
    </row>
    <row r="430" ht="12.75">
      <c r="O430" s="18"/>
    </row>
    <row r="431" ht="12.75">
      <c r="O431" s="18"/>
    </row>
    <row r="432" ht="12.75">
      <c r="O432" s="18"/>
    </row>
    <row r="433" ht="12.75">
      <c r="O433" s="18"/>
    </row>
    <row r="434" ht="12.75">
      <c r="O434" s="18"/>
    </row>
    <row r="435" ht="12.75">
      <c r="O435" s="18"/>
    </row>
    <row r="436" ht="12.75">
      <c r="O436" s="18"/>
    </row>
    <row r="437" ht="12.75">
      <c r="O437" s="18"/>
    </row>
    <row r="438" ht="12.75">
      <c r="O438" s="18"/>
    </row>
    <row r="439" ht="12.75">
      <c r="O439" s="18"/>
    </row>
    <row r="440" ht="12.75">
      <c r="O440" s="18"/>
    </row>
    <row r="441" ht="12.75">
      <c r="O441" s="18"/>
    </row>
    <row r="442" ht="12.75">
      <c r="O442" s="18"/>
    </row>
    <row r="443" ht="12.75">
      <c r="O443" s="18"/>
    </row>
    <row r="444" ht="12.75">
      <c r="O444" s="18"/>
    </row>
    <row r="445" ht="12.75">
      <c r="O445" s="18"/>
    </row>
    <row r="446" ht="12.75">
      <c r="O446" s="18"/>
    </row>
    <row r="447" ht="12.75">
      <c r="O447" s="18"/>
    </row>
    <row r="448" ht="12.75">
      <c r="O448" s="18"/>
    </row>
    <row r="449" ht="12.75">
      <c r="O449" s="18"/>
    </row>
    <row r="450" ht="12.75">
      <c r="O450" s="18"/>
    </row>
    <row r="451" ht="12.75">
      <c r="O451" s="18"/>
    </row>
    <row r="452" ht="12.75">
      <c r="O452" s="18"/>
    </row>
    <row r="453" ht="12.75">
      <c r="O453" s="18"/>
    </row>
    <row r="454" ht="12.75">
      <c r="O454" s="18"/>
    </row>
    <row r="455" ht="12.75">
      <c r="O455" s="18"/>
    </row>
    <row r="456" ht="12.75">
      <c r="O456" s="18"/>
    </row>
    <row r="457" ht="12.75">
      <c r="O457" s="18"/>
    </row>
    <row r="458" ht="12.75">
      <c r="O458" s="18"/>
    </row>
    <row r="459" ht="12.75">
      <c r="O459" s="18"/>
    </row>
    <row r="460" ht="12.75">
      <c r="O460" s="18"/>
    </row>
    <row r="461" ht="12.75">
      <c r="O461" s="18"/>
    </row>
    <row r="462" ht="12.75">
      <c r="O462" s="18"/>
    </row>
    <row r="463" ht="12.75">
      <c r="O463" s="18"/>
    </row>
    <row r="464" ht="12.75">
      <c r="O464" s="18"/>
    </row>
    <row r="465" ht="12.75">
      <c r="O465" s="18"/>
    </row>
    <row r="466" ht="12.75">
      <c r="O466" s="18"/>
    </row>
    <row r="467" ht="12.75">
      <c r="O467" s="18"/>
    </row>
    <row r="468" ht="12.75">
      <c r="O468" s="18"/>
    </row>
    <row r="469" ht="12.75">
      <c r="O469" s="18"/>
    </row>
    <row r="470" ht="12.75">
      <c r="O470" s="18"/>
    </row>
    <row r="471" ht="12.75">
      <c r="O471" s="18"/>
    </row>
    <row r="472" ht="12.75">
      <c r="O472" s="18"/>
    </row>
    <row r="473" ht="12.75">
      <c r="O473" s="18"/>
    </row>
    <row r="474" ht="12.75">
      <c r="O474" s="18"/>
    </row>
    <row r="475" ht="12.75">
      <c r="O475" s="18"/>
    </row>
    <row r="476" ht="12.75">
      <c r="O476" s="18"/>
    </row>
    <row r="477" ht="12.75">
      <c r="O477" s="18"/>
    </row>
    <row r="478" ht="12.75">
      <c r="O478" s="18"/>
    </row>
    <row r="479" ht="12.75">
      <c r="O479" s="18"/>
    </row>
    <row r="480" ht="12.75">
      <c r="O480" s="18"/>
    </row>
    <row r="481" ht="12.75">
      <c r="O481" s="18"/>
    </row>
    <row r="482" ht="12.75">
      <c r="O482" s="18"/>
    </row>
    <row r="483" ht="12.75">
      <c r="O483" s="18"/>
    </row>
    <row r="484" ht="12.75">
      <c r="O484" s="18"/>
    </row>
    <row r="485" ht="12.75">
      <c r="O485" s="18"/>
    </row>
    <row r="486" ht="12.75">
      <c r="O486" s="18"/>
    </row>
    <row r="487" ht="12.75">
      <c r="O487" s="18"/>
    </row>
    <row r="488" ht="12.75">
      <c r="O488" s="18"/>
    </row>
    <row r="489" ht="12.75">
      <c r="O489" s="18"/>
    </row>
    <row r="490" ht="12.75">
      <c r="O490" s="18"/>
    </row>
    <row r="491" ht="12.75">
      <c r="O491" s="18"/>
    </row>
    <row r="492" ht="12.75">
      <c r="O492" s="18"/>
    </row>
    <row r="493" ht="12.75">
      <c r="O493" s="18"/>
    </row>
    <row r="494" ht="12.75">
      <c r="O494" s="18"/>
    </row>
    <row r="495" ht="12.75">
      <c r="O495" s="18"/>
    </row>
    <row r="496" ht="12.75">
      <c r="O496" s="18"/>
    </row>
    <row r="497" ht="12.75">
      <c r="O497" s="18"/>
    </row>
    <row r="498" ht="12.75">
      <c r="O498" s="18"/>
    </row>
    <row r="499" ht="12.75">
      <c r="O499" s="18"/>
    </row>
    <row r="500" ht="12.75">
      <c r="O500" s="18"/>
    </row>
    <row r="501" ht="12.75">
      <c r="O501" s="18"/>
    </row>
    <row r="502" ht="12.75">
      <c r="O502" s="18"/>
    </row>
    <row r="503" ht="12.75">
      <c r="O503" s="18"/>
    </row>
    <row r="504" ht="12.75">
      <c r="O504" s="18"/>
    </row>
    <row r="505" ht="12.75">
      <c r="O505" s="18"/>
    </row>
    <row r="506" spans="15:21" ht="12.75">
      <c r="O506" s="18"/>
      <c r="U506" s="14"/>
    </row>
    <row r="507" ht="12.75">
      <c r="O507" s="18"/>
    </row>
    <row r="508" ht="12.75">
      <c r="O508" s="18"/>
    </row>
    <row r="509" ht="12.75">
      <c r="O509" s="18"/>
    </row>
    <row r="510" ht="12.75">
      <c r="O510" s="18"/>
    </row>
    <row r="511" ht="12.75">
      <c r="O511" s="18"/>
    </row>
    <row r="512" ht="12.75">
      <c r="O512" s="18"/>
    </row>
    <row r="513" ht="12.75">
      <c r="O513" s="18"/>
    </row>
    <row r="514" ht="12.75">
      <c r="O514" s="18"/>
    </row>
    <row r="515" ht="12.75">
      <c r="O515" s="18"/>
    </row>
    <row r="516" ht="12.75">
      <c r="O516" s="18"/>
    </row>
    <row r="517" ht="12.75">
      <c r="O517" s="18"/>
    </row>
    <row r="518" ht="12.75">
      <c r="O518" s="18"/>
    </row>
    <row r="519" ht="12.75">
      <c r="O519" s="18"/>
    </row>
    <row r="520" ht="12.75">
      <c r="O520" s="18"/>
    </row>
    <row r="521" ht="12.75">
      <c r="O521" s="18"/>
    </row>
    <row r="522" ht="12.75">
      <c r="O522" s="18"/>
    </row>
    <row r="523" ht="12.75">
      <c r="O523" s="18"/>
    </row>
    <row r="524" ht="12.75">
      <c r="O524" s="18"/>
    </row>
    <row r="525" ht="12.75">
      <c r="O525" s="18"/>
    </row>
    <row r="526" ht="12.75">
      <c r="O526" s="18"/>
    </row>
    <row r="527" ht="12.75">
      <c r="O527" s="18"/>
    </row>
    <row r="528" ht="12.75">
      <c r="O528" s="18"/>
    </row>
    <row r="529" ht="12.75">
      <c r="O529" s="18"/>
    </row>
    <row r="530" ht="12.75">
      <c r="O530" s="18"/>
    </row>
    <row r="531" ht="12.75">
      <c r="O531" s="18"/>
    </row>
    <row r="532" ht="12.75">
      <c r="O532" s="18"/>
    </row>
    <row r="533" ht="12.75">
      <c r="O533" s="18"/>
    </row>
    <row r="534" ht="12.75">
      <c r="O534" s="18"/>
    </row>
    <row r="535" ht="12.75">
      <c r="O535" s="18"/>
    </row>
    <row r="536" ht="12.75">
      <c r="O536" s="18"/>
    </row>
    <row r="537" ht="12.75">
      <c r="O537" s="18"/>
    </row>
    <row r="538" ht="12.75">
      <c r="O538" s="18"/>
    </row>
    <row r="539" ht="12.75">
      <c r="O539" s="18"/>
    </row>
    <row r="540" ht="12.75">
      <c r="O540" s="18"/>
    </row>
    <row r="541" ht="12.75">
      <c r="O541" s="18"/>
    </row>
    <row r="542" ht="12.75">
      <c r="O542" s="18"/>
    </row>
    <row r="543" ht="12.75">
      <c r="O543" s="18"/>
    </row>
    <row r="544" ht="12.75">
      <c r="O544" s="18"/>
    </row>
    <row r="545" ht="12.75">
      <c r="O545" s="18"/>
    </row>
    <row r="546" ht="12.75">
      <c r="O546" s="18"/>
    </row>
    <row r="547" ht="12.75">
      <c r="O547" s="18"/>
    </row>
    <row r="548" ht="12.75">
      <c r="O548" s="18"/>
    </row>
    <row r="549" ht="12.75">
      <c r="O549" s="18"/>
    </row>
    <row r="550" ht="12.75">
      <c r="O550" s="18"/>
    </row>
    <row r="551" ht="12.75">
      <c r="O551" s="18"/>
    </row>
    <row r="552" ht="12.75">
      <c r="O552" s="18"/>
    </row>
    <row r="553" ht="12.75">
      <c r="O553" s="18"/>
    </row>
    <row r="554" ht="12.75">
      <c r="O554" s="18"/>
    </row>
    <row r="555" ht="12.75">
      <c r="O555" s="18"/>
    </row>
    <row r="556" ht="12.75">
      <c r="O556" s="18"/>
    </row>
    <row r="557" ht="12.75">
      <c r="O557" s="18"/>
    </row>
    <row r="558" ht="12.75">
      <c r="O558" s="18"/>
    </row>
    <row r="559" ht="12.75">
      <c r="O559" s="18"/>
    </row>
    <row r="560" ht="12.75">
      <c r="O560" s="18"/>
    </row>
    <row r="561" ht="12.75">
      <c r="O561" s="18"/>
    </row>
    <row r="562" ht="12.75">
      <c r="O562" s="18"/>
    </row>
    <row r="563" ht="12.75">
      <c r="O563" s="18"/>
    </row>
    <row r="564" ht="12.75">
      <c r="O564" s="18"/>
    </row>
    <row r="565" ht="12.75">
      <c r="O565" s="18"/>
    </row>
    <row r="566" ht="12.75">
      <c r="O566" s="18"/>
    </row>
    <row r="567" ht="12.75">
      <c r="O567" s="18"/>
    </row>
    <row r="568" ht="12.75">
      <c r="O568" s="18"/>
    </row>
    <row r="569" ht="12.75">
      <c r="O569" s="18"/>
    </row>
    <row r="570" ht="12.75">
      <c r="O570" s="18"/>
    </row>
    <row r="571" ht="12.75">
      <c r="O571" s="18"/>
    </row>
    <row r="572" ht="12.75">
      <c r="O572" s="18"/>
    </row>
    <row r="573" ht="12.75">
      <c r="O573" s="18"/>
    </row>
    <row r="574" ht="12.75">
      <c r="O574" s="18"/>
    </row>
    <row r="575" ht="12.75">
      <c r="O575" s="18"/>
    </row>
    <row r="576" ht="12.75">
      <c r="O576" s="18"/>
    </row>
    <row r="577" ht="12.75">
      <c r="O577" s="18"/>
    </row>
    <row r="578" ht="12.75">
      <c r="O578" s="18"/>
    </row>
    <row r="579" ht="12.75">
      <c r="O579" s="18"/>
    </row>
    <row r="580" ht="12.75">
      <c r="O580" s="18"/>
    </row>
    <row r="581" ht="12.75">
      <c r="O581" s="18"/>
    </row>
    <row r="582" ht="12.75">
      <c r="O582" s="18"/>
    </row>
    <row r="583" ht="12.75">
      <c r="O583" s="18"/>
    </row>
    <row r="584" ht="12.75">
      <c r="O584" s="18"/>
    </row>
    <row r="585" ht="12.75">
      <c r="O585" s="18"/>
    </row>
    <row r="586" ht="12.75">
      <c r="O586" s="18"/>
    </row>
    <row r="587" ht="12.75">
      <c r="O587" s="18"/>
    </row>
    <row r="588" ht="12.75">
      <c r="O588" s="18"/>
    </row>
    <row r="589" ht="12.75">
      <c r="O589" s="18"/>
    </row>
    <row r="590" ht="12.75">
      <c r="O590" s="18"/>
    </row>
    <row r="591" ht="12.75">
      <c r="O591" s="18"/>
    </row>
    <row r="592" ht="12.75">
      <c r="O592" s="18"/>
    </row>
    <row r="593" ht="12.75">
      <c r="O593" s="18"/>
    </row>
    <row r="594" ht="12.75">
      <c r="O594" s="18"/>
    </row>
    <row r="595" ht="12.75">
      <c r="O595" s="18"/>
    </row>
    <row r="596" ht="12.75">
      <c r="O596" s="18"/>
    </row>
    <row r="597" ht="12.75">
      <c r="O597" s="18"/>
    </row>
    <row r="598" ht="12.75">
      <c r="O598" s="18"/>
    </row>
    <row r="599" ht="12.75">
      <c r="O599" s="18"/>
    </row>
    <row r="600" ht="12.75">
      <c r="O600" s="18"/>
    </row>
    <row r="601" ht="12.75">
      <c r="O601" s="18"/>
    </row>
    <row r="602" ht="12.75">
      <c r="O602" s="18"/>
    </row>
    <row r="603" ht="12.75">
      <c r="O603" s="18"/>
    </row>
    <row r="604" ht="12.75">
      <c r="O604" s="18"/>
    </row>
    <row r="605" ht="12.75">
      <c r="O605" s="18"/>
    </row>
    <row r="606" ht="12.75">
      <c r="O606" s="18"/>
    </row>
    <row r="607" ht="12.75">
      <c r="O607" s="18"/>
    </row>
    <row r="608" ht="12.75">
      <c r="O608" s="18"/>
    </row>
    <row r="609" ht="12.75">
      <c r="O609" s="18"/>
    </row>
    <row r="610" ht="12.75">
      <c r="O610" s="18"/>
    </row>
    <row r="611" ht="12.75">
      <c r="O611" s="18"/>
    </row>
    <row r="612" ht="12.75">
      <c r="O612" s="18"/>
    </row>
    <row r="613" ht="12.75">
      <c r="O613" s="18"/>
    </row>
    <row r="614" ht="12.75">
      <c r="O614" s="18"/>
    </row>
    <row r="615" ht="12.75">
      <c r="O615" s="18"/>
    </row>
    <row r="616" ht="12.75">
      <c r="O616" s="18"/>
    </row>
    <row r="617" ht="12.75">
      <c r="O617" s="18"/>
    </row>
    <row r="618" ht="12.75">
      <c r="O618" s="18"/>
    </row>
    <row r="619" ht="12.75">
      <c r="O619" s="18"/>
    </row>
    <row r="620" ht="12.75">
      <c r="O620" s="18"/>
    </row>
    <row r="621" ht="12.75">
      <c r="O621" s="18"/>
    </row>
    <row r="622" ht="12.75">
      <c r="O622" s="18"/>
    </row>
    <row r="623" ht="12.75">
      <c r="O623" s="18"/>
    </row>
    <row r="624" ht="12.75">
      <c r="O624" s="18"/>
    </row>
    <row r="625" ht="12.75">
      <c r="O625" s="18"/>
    </row>
    <row r="626" ht="12.75">
      <c r="O626" s="18"/>
    </row>
    <row r="627" ht="12.75">
      <c r="O627" s="18"/>
    </row>
    <row r="628" ht="12.75">
      <c r="O628" s="18"/>
    </row>
    <row r="629" ht="12.75">
      <c r="O629" s="18"/>
    </row>
    <row r="630" ht="12.75">
      <c r="O630" s="18"/>
    </row>
    <row r="631" ht="12.75">
      <c r="O631" s="18"/>
    </row>
    <row r="632" ht="12.75">
      <c r="O632" s="18"/>
    </row>
    <row r="633" ht="12.75">
      <c r="O633" s="18"/>
    </row>
    <row r="634" ht="12.75">
      <c r="O634" s="18"/>
    </row>
    <row r="635" ht="12.75">
      <c r="O635" s="18"/>
    </row>
    <row r="636" ht="12.75">
      <c r="O636" s="18"/>
    </row>
    <row r="637" ht="12.75">
      <c r="O637" s="18"/>
    </row>
    <row r="638" ht="12.75">
      <c r="O638" s="18"/>
    </row>
    <row r="639" ht="12.75">
      <c r="O639" s="18"/>
    </row>
    <row r="640" ht="12.75">
      <c r="O640" s="18"/>
    </row>
    <row r="641" ht="12.75">
      <c r="O641" s="18"/>
    </row>
    <row r="642" ht="12.75">
      <c r="O642" s="18"/>
    </row>
    <row r="643" ht="12.75">
      <c r="O643" s="18"/>
    </row>
    <row r="644" ht="12.75">
      <c r="O644" s="18"/>
    </row>
    <row r="645" ht="12.75">
      <c r="O645" s="18"/>
    </row>
    <row r="646" ht="12.75">
      <c r="O646" s="18"/>
    </row>
    <row r="647" ht="12.75">
      <c r="O647" s="18"/>
    </row>
    <row r="648" ht="12.75">
      <c r="O648" s="18"/>
    </row>
    <row r="649" ht="12.75">
      <c r="O649" s="18"/>
    </row>
    <row r="650" ht="12.75">
      <c r="O650" s="18"/>
    </row>
    <row r="651" ht="12.75">
      <c r="O651" s="18"/>
    </row>
    <row r="652" ht="12.75">
      <c r="O652" s="18"/>
    </row>
    <row r="653" ht="12.75">
      <c r="O653" s="18"/>
    </row>
    <row r="654" ht="12.75">
      <c r="O654" s="18"/>
    </row>
    <row r="655" ht="12.75">
      <c r="O655" s="18"/>
    </row>
    <row r="656" ht="12.75">
      <c r="O656" s="18"/>
    </row>
    <row r="657" ht="12.75">
      <c r="O657" s="18"/>
    </row>
    <row r="658" ht="12.75">
      <c r="O658" s="18"/>
    </row>
    <row r="659" ht="12.75">
      <c r="O659" s="18"/>
    </row>
    <row r="660" ht="12.75">
      <c r="O660" s="18"/>
    </row>
    <row r="661" ht="12.75">
      <c r="O661" s="18"/>
    </row>
    <row r="662" ht="12.75">
      <c r="O662" s="18"/>
    </row>
    <row r="663" ht="12.75">
      <c r="O663" s="18"/>
    </row>
    <row r="664" ht="12.75">
      <c r="O664" s="18"/>
    </row>
    <row r="665" ht="12.75">
      <c r="O665" s="18"/>
    </row>
    <row r="666" ht="12.75">
      <c r="O666" s="18"/>
    </row>
    <row r="667" ht="12.75">
      <c r="O667" s="18"/>
    </row>
    <row r="668" ht="12.75">
      <c r="O668" s="18"/>
    </row>
    <row r="669" ht="12.75">
      <c r="O669" s="18"/>
    </row>
    <row r="670" ht="12.75">
      <c r="O670" s="18"/>
    </row>
    <row r="671" ht="12.75">
      <c r="O671" s="18"/>
    </row>
    <row r="672" ht="12.75">
      <c r="O672" s="18"/>
    </row>
    <row r="673" ht="12.75">
      <c r="O673" s="18"/>
    </row>
    <row r="674" ht="12.75">
      <c r="O674" s="18"/>
    </row>
    <row r="675" ht="12.75">
      <c r="O675" s="18"/>
    </row>
    <row r="676" ht="12.75">
      <c r="O676" s="18"/>
    </row>
    <row r="677" ht="12.75">
      <c r="O677" s="18"/>
    </row>
    <row r="678" ht="12.75">
      <c r="O678" s="18"/>
    </row>
    <row r="679" ht="12.75">
      <c r="O679" s="18"/>
    </row>
    <row r="680" ht="12.75">
      <c r="O680" s="18"/>
    </row>
    <row r="681" ht="12.75">
      <c r="O681" s="18"/>
    </row>
    <row r="682" ht="12.75">
      <c r="O682" s="18"/>
    </row>
    <row r="683" ht="12.75">
      <c r="O683" s="18"/>
    </row>
    <row r="684" ht="12.75">
      <c r="O684" s="18"/>
    </row>
    <row r="685" ht="12.75">
      <c r="O685" s="18"/>
    </row>
    <row r="686" ht="12.75">
      <c r="O686" s="18"/>
    </row>
    <row r="687" ht="12.75">
      <c r="O687" s="18"/>
    </row>
    <row r="688" ht="12.75">
      <c r="O688" s="18"/>
    </row>
    <row r="689" ht="12.75">
      <c r="O689" s="18"/>
    </row>
    <row r="690" ht="12.75">
      <c r="O690" s="18"/>
    </row>
    <row r="691" ht="12.75">
      <c r="O691" s="18"/>
    </row>
    <row r="692" ht="12.75">
      <c r="O692" s="18"/>
    </row>
    <row r="693" ht="12.75">
      <c r="O693" s="18"/>
    </row>
    <row r="694" ht="12.75">
      <c r="O694" s="18"/>
    </row>
    <row r="695" ht="12.75">
      <c r="O695" s="18"/>
    </row>
    <row r="696" ht="12.75">
      <c r="O696" s="18"/>
    </row>
    <row r="697" ht="12.75">
      <c r="O697" s="18"/>
    </row>
    <row r="698" ht="12.75">
      <c r="O698" s="18"/>
    </row>
    <row r="699" ht="12.75">
      <c r="O699" s="18"/>
    </row>
    <row r="700" ht="12.75">
      <c r="O700" s="18"/>
    </row>
    <row r="701" ht="12.75">
      <c r="O701" s="18"/>
    </row>
    <row r="702" ht="12.75">
      <c r="O702" s="18"/>
    </row>
    <row r="703" ht="12.75">
      <c r="O703" s="18"/>
    </row>
    <row r="704" ht="12.75">
      <c r="O704" s="18"/>
    </row>
    <row r="705" ht="12.75">
      <c r="O705" s="18"/>
    </row>
    <row r="706" ht="12.75">
      <c r="O706" s="18"/>
    </row>
    <row r="707" ht="12.75">
      <c r="O707" s="18"/>
    </row>
    <row r="708" ht="12.75">
      <c r="O708" s="18"/>
    </row>
    <row r="709" ht="12.75">
      <c r="O709" s="18"/>
    </row>
    <row r="710" ht="12.75">
      <c r="O710" s="18"/>
    </row>
    <row r="711" ht="12.75">
      <c r="O711" s="18"/>
    </row>
    <row r="712" ht="12.75">
      <c r="O712" s="18"/>
    </row>
    <row r="713" ht="12.75">
      <c r="O713" s="18"/>
    </row>
    <row r="714" ht="12.75">
      <c r="O714" s="18"/>
    </row>
    <row r="715" ht="12.75">
      <c r="O715" s="18"/>
    </row>
    <row r="716" ht="12.75">
      <c r="O716" s="18"/>
    </row>
    <row r="717" ht="12.75">
      <c r="O717" s="18"/>
    </row>
    <row r="718" ht="12.75">
      <c r="O718" s="18"/>
    </row>
    <row r="719" ht="12.75">
      <c r="O719" s="18"/>
    </row>
    <row r="720" ht="12.75">
      <c r="O720" s="18"/>
    </row>
    <row r="721" ht="12.75">
      <c r="O721" s="18"/>
    </row>
    <row r="722" ht="12.75">
      <c r="O722" s="18"/>
    </row>
    <row r="723" ht="12.75">
      <c r="O723" s="18"/>
    </row>
    <row r="724" ht="12.75">
      <c r="O724" s="18"/>
    </row>
    <row r="725" ht="12.75">
      <c r="O725" s="18"/>
    </row>
    <row r="726" ht="12.75">
      <c r="O726" s="18"/>
    </row>
    <row r="727" ht="12.75">
      <c r="O727" s="18"/>
    </row>
    <row r="728" ht="12.75">
      <c r="O728" s="18"/>
    </row>
    <row r="729" ht="12.75">
      <c r="O729" s="18"/>
    </row>
    <row r="730" ht="12.75">
      <c r="O730" s="18"/>
    </row>
    <row r="731" ht="12.75">
      <c r="O731" s="18"/>
    </row>
    <row r="732" ht="12.75">
      <c r="O732" s="18"/>
    </row>
    <row r="733" ht="12.75">
      <c r="O733" s="18"/>
    </row>
    <row r="734" ht="12.75">
      <c r="O734" s="18"/>
    </row>
    <row r="735" ht="12.75">
      <c r="O735" s="18"/>
    </row>
    <row r="736" ht="12.75">
      <c r="O736" s="18"/>
    </row>
    <row r="737" ht="12.75">
      <c r="O737" s="18"/>
    </row>
    <row r="738" ht="12.75">
      <c r="O738" s="18"/>
    </row>
    <row r="739" ht="12.75">
      <c r="O739" s="18"/>
    </row>
    <row r="740" ht="12.75">
      <c r="O740" s="18"/>
    </row>
    <row r="741" ht="12.75">
      <c r="O741" s="18"/>
    </row>
    <row r="742" ht="12.75">
      <c r="O742" s="18"/>
    </row>
    <row r="743" ht="12.75">
      <c r="O743" s="18"/>
    </row>
    <row r="744" ht="12.75">
      <c r="O744" s="18"/>
    </row>
    <row r="745" ht="12.75">
      <c r="O745" s="18"/>
    </row>
    <row r="746" ht="12.75">
      <c r="O746" s="18"/>
    </row>
    <row r="747" ht="12.75">
      <c r="O747" s="18"/>
    </row>
    <row r="748" ht="12.75">
      <c r="O748" s="18"/>
    </row>
    <row r="749" ht="12.75">
      <c r="O749" s="18"/>
    </row>
    <row r="750" ht="12.75">
      <c r="O750" s="18"/>
    </row>
    <row r="751" ht="12.75">
      <c r="O751" s="18"/>
    </row>
    <row r="752" ht="12.75">
      <c r="O752" s="18"/>
    </row>
    <row r="753" ht="12.75">
      <c r="O753" s="18"/>
    </row>
    <row r="754" ht="12.75">
      <c r="O754" s="18"/>
    </row>
    <row r="755" ht="12.75">
      <c r="O755" s="18"/>
    </row>
    <row r="756" ht="12.75">
      <c r="O756" s="18"/>
    </row>
    <row r="757" ht="12.75">
      <c r="O757" s="18"/>
    </row>
    <row r="758" ht="12.75">
      <c r="O758" s="18"/>
    </row>
    <row r="759" ht="12.75">
      <c r="O759" s="18"/>
    </row>
    <row r="760" ht="12.75">
      <c r="O760" s="18"/>
    </row>
    <row r="761" ht="12.75">
      <c r="O761" s="18"/>
    </row>
    <row r="762" ht="12.75">
      <c r="O762" s="18"/>
    </row>
    <row r="763" ht="12.75">
      <c r="O763" s="18"/>
    </row>
    <row r="764" ht="12.75">
      <c r="O764" s="18"/>
    </row>
    <row r="765" ht="12.75">
      <c r="O765" s="18"/>
    </row>
    <row r="766" ht="12.75">
      <c r="O766" s="18"/>
    </row>
    <row r="767" ht="12.75">
      <c r="O767" s="18"/>
    </row>
    <row r="768" ht="12.75">
      <c r="O768" s="18"/>
    </row>
    <row r="769" ht="12.75">
      <c r="O769" s="18"/>
    </row>
    <row r="770" ht="12.75">
      <c r="O770" s="18"/>
    </row>
    <row r="771" ht="12.75">
      <c r="O771" s="18"/>
    </row>
    <row r="772" ht="12.75">
      <c r="O772" s="18"/>
    </row>
    <row r="773" ht="12.75">
      <c r="O773" s="18"/>
    </row>
    <row r="774" ht="12.75">
      <c r="O774" s="18"/>
    </row>
    <row r="775" ht="12.75">
      <c r="O775" s="18"/>
    </row>
    <row r="776" ht="12.75">
      <c r="O776" s="18"/>
    </row>
    <row r="777" ht="12.75">
      <c r="O777" s="18"/>
    </row>
    <row r="778" ht="12.75">
      <c r="O778" s="18"/>
    </row>
    <row r="779" ht="12.75">
      <c r="O779" s="18"/>
    </row>
    <row r="780" ht="12.75">
      <c r="O780" s="18"/>
    </row>
    <row r="781" ht="12.75">
      <c r="O781" s="18"/>
    </row>
    <row r="782" ht="12.75">
      <c r="O782" s="18"/>
    </row>
    <row r="783" ht="12.75">
      <c r="O783" s="18"/>
    </row>
    <row r="784" ht="12.75">
      <c r="O784" s="18"/>
    </row>
    <row r="785" ht="12.75">
      <c r="O785" s="18"/>
    </row>
    <row r="786" ht="12.75">
      <c r="O786" s="18"/>
    </row>
    <row r="787" ht="12.75">
      <c r="O787" s="18"/>
    </row>
    <row r="788" ht="12.75">
      <c r="O788" s="18"/>
    </row>
    <row r="789" ht="12.75">
      <c r="O789" s="18"/>
    </row>
    <row r="790" ht="12.75">
      <c r="O790" s="18"/>
    </row>
    <row r="791" ht="12.75">
      <c r="O791" s="18"/>
    </row>
    <row r="792" ht="12.75">
      <c r="O792" s="18"/>
    </row>
    <row r="793" ht="12.75">
      <c r="O793" s="18"/>
    </row>
    <row r="794" ht="12.75">
      <c r="O794" s="18"/>
    </row>
    <row r="795" ht="12.75">
      <c r="O795" s="18"/>
    </row>
    <row r="796" ht="12.75">
      <c r="O796" s="18"/>
    </row>
    <row r="797" ht="12.75">
      <c r="O797" s="18"/>
    </row>
    <row r="798" ht="12.75">
      <c r="O798" s="18"/>
    </row>
    <row r="799" ht="12.75">
      <c r="O799" s="18"/>
    </row>
    <row r="800" ht="12.75">
      <c r="O800" s="18"/>
    </row>
    <row r="801" ht="12.75">
      <c r="O801" s="18"/>
    </row>
    <row r="802" ht="12.75">
      <c r="O802" s="18"/>
    </row>
    <row r="803" ht="12.75">
      <c r="O803" s="18"/>
    </row>
    <row r="804" ht="12.75">
      <c r="O804" s="18"/>
    </row>
    <row r="805" ht="12.75">
      <c r="O805" s="18"/>
    </row>
    <row r="806" ht="12.75">
      <c r="O806" s="18"/>
    </row>
    <row r="807" ht="12.75">
      <c r="O807" s="18"/>
    </row>
    <row r="808" ht="12.75">
      <c r="O808" s="18"/>
    </row>
    <row r="809" ht="12.75">
      <c r="O809" s="18"/>
    </row>
    <row r="810" ht="12.75">
      <c r="O810" s="18"/>
    </row>
    <row r="811" ht="12.75">
      <c r="O811" s="18"/>
    </row>
    <row r="812" ht="12.75">
      <c r="O812" s="18"/>
    </row>
    <row r="813" ht="12.75">
      <c r="O813" s="18"/>
    </row>
    <row r="814" ht="12.75">
      <c r="O814" s="18"/>
    </row>
    <row r="815" ht="12.75">
      <c r="O815" s="18"/>
    </row>
    <row r="816" ht="12.75">
      <c r="O816" s="18"/>
    </row>
    <row r="817" ht="12.75">
      <c r="O817" s="18"/>
    </row>
    <row r="818" ht="12.75">
      <c r="O818" s="18"/>
    </row>
    <row r="819" ht="12.75">
      <c r="O819" s="18"/>
    </row>
    <row r="820" ht="12.75">
      <c r="O820" s="18"/>
    </row>
    <row r="821" ht="12.75">
      <c r="O821" s="18"/>
    </row>
    <row r="822" ht="12.75">
      <c r="O822" s="18"/>
    </row>
    <row r="823" ht="12.75">
      <c r="O823" s="18"/>
    </row>
    <row r="824" ht="12.75">
      <c r="O824" s="18"/>
    </row>
    <row r="825" ht="12.75">
      <c r="O825" s="18"/>
    </row>
    <row r="826" ht="12.75">
      <c r="O826" s="18"/>
    </row>
    <row r="827" ht="12.75">
      <c r="O827" s="18"/>
    </row>
    <row r="828" ht="12.75">
      <c r="O828" s="18"/>
    </row>
    <row r="829" ht="12.75">
      <c r="O829" s="18"/>
    </row>
    <row r="830" ht="12.75">
      <c r="O830" s="18"/>
    </row>
    <row r="831" ht="12.75">
      <c r="O831" s="18"/>
    </row>
    <row r="832" ht="12.75">
      <c r="O832" s="18"/>
    </row>
    <row r="833" ht="12.75">
      <c r="O833" s="18"/>
    </row>
    <row r="834" ht="12.75">
      <c r="O834" s="18"/>
    </row>
    <row r="835" ht="12.75">
      <c r="O835" s="18"/>
    </row>
    <row r="836" ht="12.75">
      <c r="O836" s="18"/>
    </row>
    <row r="837" ht="12.75">
      <c r="O837" s="18"/>
    </row>
    <row r="838" ht="12.75">
      <c r="O838" s="18"/>
    </row>
    <row r="839" ht="12.75">
      <c r="O839" s="18"/>
    </row>
    <row r="840" ht="12.75">
      <c r="O840" s="18"/>
    </row>
    <row r="841" ht="12.75">
      <c r="O841" s="18"/>
    </row>
    <row r="842" ht="12.75">
      <c r="O842" s="18"/>
    </row>
    <row r="843" ht="12.75">
      <c r="O843" s="18"/>
    </row>
    <row r="844" ht="12.75">
      <c r="O844" s="18"/>
    </row>
    <row r="845" ht="12.75">
      <c r="O845" s="18"/>
    </row>
    <row r="846" ht="12.75">
      <c r="O846" s="18"/>
    </row>
    <row r="847" ht="12.75">
      <c r="O847" s="18"/>
    </row>
    <row r="848" ht="12.75">
      <c r="O848" s="18"/>
    </row>
    <row r="849" ht="12.75">
      <c r="O849" s="18"/>
    </row>
    <row r="850" ht="12.75">
      <c r="O850" s="18"/>
    </row>
    <row r="851" ht="12.75">
      <c r="O851" s="18"/>
    </row>
    <row r="852" ht="12.75">
      <c r="O852" s="18"/>
    </row>
    <row r="853" ht="12.75">
      <c r="O853" s="18"/>
    </row>
    <row r="854" ht="12.75">
      <c r="O854" s="18"/>
    </row>
    <row r="855" ht="12.75">
      <c r="O855" s="18"/>
    </row>
    <row r="856" ht="12.75">
      <c r="O856" s="18"/>
    </row>
    <row r="857" ht="12.75">
      <c r="O857" s="18"/>
    </row>
    <row r="858" ht="12.75">
      <c r="O858" s="18"/>
    </row>
    <row r="859" ht="12.75">
      <c r="O859" s="18"/>
    </row>
    <row r="860" ht="12.75">
      <c r="O860" s="18"/>
    </row>
    <row r="861" ht="12.75">
      <c r="O861" s="18"/>
    </row>
    <row r="862" ht="12.75">
      <c r="O862" s="18"/>
    </row>
    <row r="863" ht="12.75">
      <c r="O863" s="18"/>
    </row>
    <row r="864" ht="12.75">
      <c r="O864" s="18"/>
    </row>
    <row r="865" ht="12.75">
      <c r="O865" s="18"/>
    </row>
    <row r="866" ht="12.75">
      <c r="O866" s="18"/>
    </row>
    <row r="867" ht="12.75">
      <c r="O867" s="18"/>
    </row>
    <row r="868" ht="12.75">
      <c r="O868" s="18"/>
    </row>
    <row r="869" ht="12.75">
      <c r="O869" s="18"/>
    </row>
    <row r="870" ht="12.75">
      <c r="O870" s="18"/>
    </row>
    <row r="871" ht="12.75">
      <c r="O871" s="18"/>
    </row>
    <row r="872" ht="12.75">
      <c r="O872" s="18"/>
    </row>
    <row r="873" ht="12.75">
      <c r="O873" s="18"/>
    </row>
    <row r="874" ht="12.75">
      <c r="O874" s="18"/>
    </row>
    <row r="875" ht="12.75">
      <c r="O875" s="18"/>
    </row>
    <row r="876" ht="12.75">
      <c r="O876" s="18"/>
    </row>
    <row r="877" ht="12.75">
      <c r="O877" s="18"/>
    </row>
    <row r="878" ht="12.75">
      <c r="O878" s="18"/>
    </row>
    <row r="879" ht="12.75">
      <c r="O879" s="18"/>
    </row>
    <row r="880" ht="12.75">
      <c r="O880" s="18"/>
    </row>
    <row r="881" ht="12.75">
      <c r="O881" s="18"/>
    </row>
    <row r="882" ht="12.75">
      <c r="O882" s="18"/>
    </row>
    <row r="883" ht="12.75">
      <c r="O883" s="18"/>
    </row>
    <row r="884" ht="12.75">
      <c r="O884" s="18"/>
    </row>
    <row r="885" ht="12.75">
      <c r="O885" s="18"/>
    </row>
    <row r="886" ht="12.75">
      <c r="O886" s="18"/>
    </row>
    <row r="887" ht="12.75">
      <c r="O887" s="18"/>
    </row>
    <row r="888" ht="12.75">
      <c r="O888" s="18"/>
    </row>
    <row r="889" ht="12.75">
      <c r="O889" s="18"/>
    </row>
    <row r="890" ht="12.75">
      <c r="O890" s="18"/>
    </row>
    <row r="891" ht="12.75">
      <c r="O891" s="18"/>
    </row>
    <row r="892" ht="12.75">
      <c r="O892" s="18"/>
    </row>
    <row r="893" ht="12.75">
      <c r="O893" s="18"/>
    </row>
    <row r="894" ht="12.75">
      <c r="O894" s="18"/>
    </row>
    <row r="895" ht="12.75">
      <c r="O895" s="18"/>
    </row>
    <row r="896" ht="12.75">
      <c r="O896" s="18"/>
    </row>
    <row r="897" ht="12.75">
      <c r="O897" s="18"/>
    </row>
    <row r="898" ht="12.75">
      <c r="O898" s="18"/>
    </row>
    <row r="899" ht="12.75">
      <c r="O899" s="18"/>
    </row>
    <row r="900" ht="12.75">
      <c r="O900" s="18"/>
    </row>
    <row r="901" ht="12.75">
      <c r="O901" s="18"/>
    </row>
    <row r="902" ht="12.75">
      <c r="O902" s="18"/>
    </row>
    <row r="903" ht="12.75">
      <c r="O903" s="18"/>
    </row>
    <row r="904" ht="12.75">
      <c r="O904" s="18"/>
    </row>
    <row r="905" ht="12.75">
      <c r="O905" s="18"/>
    </row>
    <row r="906" ht="12.75">
      <c r="O906" s="18"/>
    </row>
    <row r="907" ht="12.75">
      <c r="O907" s="18"/>
    </row>
    <row r="908" ht="12.75">
      <c r="O908" s="18"/>
    </row>
    <row r="909" ht="12.75">
      <c r="O909" s="18"/>
    </row>
    <row r="910" ht="12.75">
      <c r="O910" s="18"/>
    </row>
    <row r="911" ht="12.75">
      <c r="O911" s="18"/>
    </row>
    <row r="912" ht="12.75">
      <c r="O912" s="18"/>
    </row>
    <row r="913" ht="12.75">
      <c r="O913" s="18"/>
    </row>
    <row r="914" ht="12.75">
      <c r="O914" s="18"/>
    </row>
    <row r="915" ht="12.75">
      <c r="O915" s="18"/>
    </row>
    <row r="916" ht="12.75">
      <c r="O916" s="18"/>
    </row>
    <row r="917" ht="12.75">
      <c r="O917" s="18"/>
    </row>
    <row r="918" ht="12.75">
      <c r="O918" s="18"/>
    </row>
    <row r="919" ht="12.75">
      <c r="O919" s="18"/>
    </row>
    <row r="920" ht="12.75">
      <c r="O920" s="18"/>
    </row>
    <row r="921" ht="12.75">
      <c r="O921" s="18"/>
    </row>
    <row r="922" ht="12.75">
      <c r="O922" s="18"/>
    </row>
    <row r="923" ht="12.75">
      <c r="O923" s="18"/>
    </row>
    <row r="924" ht="12.75">
      <c r="O924" s="18"/>
    </row>
    <row r="925" ht="12.75">
      <c r="O925" s="18"/>
    </row>
    <row r="926" ht="12.75">
      <c r="O926" s="18"/>
    </row>
    <row r="927" ht="12.75">
      <c r="O927" s="18"/>
    </row>
    <row r="928" ht="12.75">
      <c r="O928" s="18"/>
    </row>
    <row r="929" ht="12.75">
      <c r="O929" s="18"/>
    </row>
    <row r="930" ht="12.75">
      <c r="O930" s="18"/>
    </row>
    <row r="931" ht="12.75">
      <c r="O931" s="18"/>
    </row>
    <row r="932" ht="12.75">
      <c r="O932" s="18"/>
    </row>
    <row r="933" ht="12.75">
      <c r="O933" s="18"/>
    </row>
    <row r="934" ht="12.75">
      <c r="O934" s="18"/>
    </row>
    <row r="935" ht="12.75">
      <c r="O935" s="18"/>
    </row>
    <row r="936" ht="12.75">
      <c r="O936" s="18"/>
    </row>
    <row r="937" ht="12.75">
      <c r="O937" s="18"/>
    </row>
    <row r="938" ht="12.75">
      <c r="O938" s="18"/>
    </row>
    <row r="939" ht="12.75">
      <c r="O939" s="18"/>
    </row>
    <row r="940" ht="12.75">
      <c r="O940" s="18"/>
    </row>
    <row r="941" ht="12.75">
      <c r="O941" s="18"/>
    </row>
    <row r="942" ht="12.75">
      <c r="O942" s="18"/>
    </row>
    <row r="943" ht="12.75">
      <c r="O943" s="18"/>
    </row>
    <row r="944" ht="12.75">
      <c r="O944" s="18"/>
    </row>
    <row r="945" ht="12.75">
      <c r="O945" s="18"/>
    </row>
    <row r="946" ht="12.75">
      <c r="O946" s="18"/>
    </row>
    <row r="947" ht="12.75">
      <c r="O947" s="18"/>
    </row>
    <row r="948" ht="12.75">
      <c r="O948" s="18"/>
    </row>
    <row r="949" ht="12.75">
      <c r="O949" s="18"/>
    </row>
    <row r="950" ht="12.75">
      <c r="O950" s="18"/>
    </row>
    <row r="951" ht="12.75">
      <c r="O951" s="18"/>
    </row>
    <row r="952" ht="12.75">
      <c r="O952" s="18"/>
    </row>
    <row r="953" ht="12.75">
      <c r="O953" s="18"/>
    </row>
    <row r="954" ht="12.75">
      <c r="O954" s="18"/>
    </row>
    <row r="955" ht="12.75">
      <c r="O955" s="18"/>
    </row>
    <row r="956" ht="12.75">
      <c r="O956" s="18"/>
    </row>
    <row r="957" ht="12.75">
      <c r="O957" s="18"/>
    </row>
    <row r="958" ht="12.75">
      <c r="O958" s="18"/>
    </row>
    <row r="959" ht="12.75">
      <c r="O959" s="18"/>
    </row>
    <row r="960" ht="12.75">
      <c r="O960" s="18"/>
    </row>
    <row r="961" ht="12.75">
      <c r="O961" s="18"/>
    </row>
    <row r="962" ht="12.75">
      <c r="O962" s="18"/>
    </row>
    <row r="963" ht="12.75">
      <c r="O963" s="18"/>
    </row>
    <row r="964" ht="12.75">
      <c r="O964" s="18"/>
    </row>
    <row r="965" ht="12.75">
      <c r="O965" s="18"/>
    </row>
    <row r="966" ht="12.75">
      <c r="O966" s="18"/>
    </row>
    <row r="967" ht="12.75">
      <c r="O967" s="18"/>
    </row>
    <row r="968" ht="12.75">
      <c r="O968" s="18"/>
    </row>
    <row r="969" ht="12.75">
      <c r="O969" s="18"/>
    </row>
    <row r="970" ht="12.75">
      <c r="O970" s="18"/>
    </row>
    <row r="971" ht="12.75">
      <c r="O971" s="18"/>
    </row>
    <row r="972" ht="12.75">
      <c r="O972" s="18"/>
    </row>
    <row r="973" ht="12.75">
      <c r="O973" s="18"/>
    </row>
    <row r="974" ht="12.75">
      <c r="O974" s="18"/>
    </row>
    <row r="975" ht="12.75">
      <c r="O975" s="18"/>
    </row>
    <row r="976" ht="12.75">
      <c r="O976" s="18"/>
    </row>
    <row r="977" ht="12.75">
      <c r="O977" s="18"/>
    </row>
    <row r="978" ht="12.75">
      <c r="O978" s="18"/>
    </row>
    <row r="979" ht="12.75">
      <c r="O979" s="18"/>
    </row>
    <row r="980" ht="12.75">
      <c r="O980" s="18"/>
    </row>
    <row r="981" ht="12.75">
      <c r="O981" s="18"/>
    </row>
    <row r="982" ht="12.75">
      <c r="O982" s="18"/>
    </row>
    <row r="983" ht="12.75">
      <c r="O983" s="18"/>
    </row>
    <row r="984" ht="12.75">
      <c r="O984" s="18"/>
    </row>
    <row r="985" ht="12.75">
      <c r="O985" s="18"/>
    </row>
    <row r="986" ht="12.75">
      <c r="O986" s="18"/>
    </row>
    <row r="987" ht="12.75">
      <c r="O987" s="18"/>
    </row>
    <row r="988" ht="12.75">
      <c r="O988" s="18"/>
    </row>
    <row r="989" ht="12.75">
      <c r="O989" s="18"/>
    </row>
    <row r="990" ht="12.75">
      <c r="O990" s="18"/>
    </row>
    <row r="991" ht="12.75">
      <c r="O991" s="18"/>
    </row>
    <row r="992" ht="12.75">
      <c r="O992" s="18"/>
    </row>
    <row r="993" ht="12.75">
      <c r="O993" s="18"/>
    </row>
    <row r="994" ht="12.75">
      <c r="O994" s="18"/>
    </row>
    <row r="995" ht="12.75">
      <c r="O995" s="18"/>
    </row>
    <row r="996" ht="12.75">
      <c r="O996" s="18"/>
    </row>
    <row r="997" ht="12.75">
      <c r="O997" s="18"/>
    </row>
    <row r="998" ht="12.75">
      <c r="O998" s="18"/>
    </row>
    <row r="999" ht="12.75">
      <c r="O999" s="18"/>
    </row>
    <row r="1000" ht="12.75">
      <c r="O1000" s="18"/>
    </row>
    <row r="1001" ht="12.75">
      <c r="O1001" s="18"/>
    </row>
    <row r="1002" ht="12.75">
      <c r="O1002" s="18"/>
    </row>
    <row r="1003" ht="12.75">
      <c r="O1003" s="18"/>
    </row>
    <row r="1004" ht="12.75">
      <c r="O1004" s="18"/>
    </row>
    <row r="1005" ht="12.75">
      <c r="O1005" s="18"/>
    </row>
    <row r="1006" ht="12.75">
      <c r="O1006" s="18"/>
    </row>
    <row r="1007" ht="12.75">
      <c r="O1007" s="18"/>
    </row>
    <row r="1008" ht="12.75">
      <c r="O1008" s="18"/>
    </row>
    <row r="1009" ht="12.75">
      <c r="O1009" s="18"/>
    </row>
    <row r="1010" ht="12.75">
      <c r="O1010" s="18"/>
    </row>
    <row r="1011" ht="12.75">
      <c r="O1011" s="18"/>
    </row>
    <row r="1012" ht="12.75">
      <c r="O1012" s="18"/>
    </row>
    <row r="1013" ht="12.75">
      <c r="O1013" s="18"/>
    </row>
    <row r="1014" ht="12.75">
      <c r="O1014" s="18"/>
    </row>
    <row r="1015" ht="12.75">
      <c r="O1015" s="18"/>
    </row>
    <row r="1016" ht="12.75">
      <c r="O1016" s="18"/>
    </row>
    <row r="1017" ht="12.75">
      <c r="O1017" s="18"/>
    </row>
    <row r="1018" ht="12.75">
      <c r="O1018" s="18"/>
    </row>
    <row r="1019" ht="12.75">
      <c r="O1019" s="18"/>
    </row>
    <row r="1020" ht="12.75">
      <c r="O1020" s="18"/>
    </row>
    <row r="1021" ht="12.75">
      <c r="O1021" s="18"/>
    </row>
    <row r="1022" ht="12.75">
      <c r="O1022" s="18"/>
    </row>
    <row r="1023" ht="12.75">
      <c r="O1023" s="18"/>
    </row>
    <row r="1024" ht="12.75">
      <c r="O1024" s="18"/>
    </row>
    <row r="1025" ht="12.75">
      <c r="O1025" s="18"/>
    </row>
    <row r="1026" ht="12.75">
      <c r="O1026" s="18"/>
    </row>
    <row r="1027" ht="12.75">
      <c r="O1027" s="18"/>
    </row>
    <row r="1028" ht="12.75">
      <c r="O1028" s="18"/>
    </row>
    <row r="1029" ht="12.75">
      <c r="O1029" s="18"/>
    </row>
    <row r="1030" ht="12.75">
      <c r="O1030" s="18"/>
    </row>
    <row r="1031" ht="12.75">
      <c r="O1031" s="18"/>
    </row>
    <row r="1032" ht="12.75">
      <c r="O1032" s="18"/>
    </row>
    <row r="1033" ht="12.75">
      <c r="O1033" s="18"/>
    </row>
    <row r="1034" ht="12.75">
      <c r="O1034" s="18"/>
    </row>
    <row r="1035" ht="12.75">
      <c r="O1035" s="18"/>
    </row>
    <row r="1036" ht="12.75">
      <c r="O1036" s="18"/>
    </row>
    <row r="1037" ht="12.75">
      <c r="O1037" s="18"/>
    </row>
    <row r="1038" ht="12.75">
      <c r="O1038" s="18"/>
    </row>
    <row r="1039" ht="12.75">
      <c r="O1039" s="18"/>
    </row>
    <row r="1040" ht="12.75">
      <c r="O1040" s="18"/>
    </row>
    <row r="1041" ht="12.75">
      <c r="O1041" s="18"/>
    </row>
    <row r="1042" ht="12.75">
      <c r="O1042" s="18"/>
    </row>
    <row r="1043" ht="12.75">
      <c r="O1043" s="18"/>
    </row>
    <row r="1044" ht="12.75">
      <c r="O1044" s="18"/>
    </row>
    <row r="1045" ht="12.75">
      <c r="O1045" s="18"/>
    </row>
    <row r="1046" ht="12.75">
      <c r="O1046" s="18"/>
    </row>
    <row r="1047" ht="12.75">
      <c r="O1047" s="18"/>
    </row>
    <row r="1048" ht="12.75">
      <c r="O1048" s="18"/>
    </row>
    <row r="1049" ht="12.75">
      <c r="O1049" s="18"/>
    </row>
    <row r="1050" ht="12.75">
      <c r="O1050" s="18"/>
    </row>
    <row r="1051" ht="12.75">
      <c r="O1051" s="18"/>
    </row>
    <row r="1052" ht="12.75">
      <c r="O1052" s="18"/>
    </row>
    <row r="1053" ht="12.75">
      <c r="O1053" s="18"/>
    </row>
    <row r="1054" ht="12.75">
      <c r="O1054" s="18"/>
    </row>
    <row r="1055" ht="12.75">
      <c r="O1055" s="18"/>
    </row>
    <row r="1056" ht="12.75">
      <c r="O1056" s="18"/>
    </row>
    <row r="1057" ht="12.75">
      <c r="O1057" s="18"/>
    </row>
    <row r="1058" ht="12.75">
      <c r="O1058" s="18"/>
    </row>
    <row r="1059" ht="12.75">
      <c r="O1059" s="18"/>
    </row>
    <row r="1060" ht="12.75">
      <c r="O1060" s="18"/>
    </row>
    <row r="1061" ht="12.75">
      <c r="O1061" s="18"/>
    </row>
    <row r="1062" ht="12.75">
      <c r="O1062" s="18"/>
    </row>
    <row r="1063" ht="12.75">
      <c r="O1063" s="18"/>
    </row>
    <row r="1064" ht="12.75">
      <c r="O1064" s="18"/>
    </row>
    <row r="1065" ht="12.75">
      <c r="O1065" s="18"/>
    </row>
    <row r="1066" ht="12.75">
      <c r="O1066" s="18"/>
    </row>
    <row r="1067" ht="12.75">
      <c r="O1067" s="18"/>
    </row>
    <row r="1068" ht="12.75">
      <c r="O1068" s="18"/>
    </row>
    <row r="1069" ht="12.75">
      <c r="O1069" s="18"/>
    </row>
    <row r="1070" ht="12.75">
      <c r="O1070" s="18"/>
    </row>
    <row r="1071" ht="12.75">
      <c r="O1071" s="18"/>
    </row>
    <row r="1072" ht="12.75">
      <c r="O1072" s="18"/>
    </row>
    <row r="1073" ht="12.75">
      <c r="O1073" s="18"/>
    </row>
    <row r="1074" ht="12.75">
      <c r="O1074" s="18"/>
    </row>
    <row r="1075" ht="12.75">
      <c r="O1075" s="18"/>
    </row>
    <row r="1076" ht="12.75">
      <c r="O1076" s="18"/>
    </row>
    <row r="1077" ht="12.75">
      <c r="O1077" s="18"/>
    </row>
    <row r="1078" ht="12.75">
      <c r="O1078" s="18"/>
    </row>
    <row r="1079" ht="12.75">
      <c r="O1079" s="18"/>
    </row>
    <row r="1080" ht="12.75">
      <c r="O1080" s="18"/>
    </row>
    <row r="1081" ht="12.75">
      <c r="O1081" s="18"/>
    </row>
    <row r="1082" ht="12.75">
      <c r="O1082" s="18"/>
    </row>
    <row r="1083" ht="12.75">
      <c r="O1083" s="18"/>
    </row>
    <row r="1084" ht="12.75">
      <c r="O1084" s="18"/>
    </row>
    <row r="1085" ht="12.75">
      <c r="O1085" s="18"/>
    </row>
    <row r="1086" ht="12.75">
      <c r="O1086" s="18"/>
    </row>
    <row r="1087" ht="12.75">
      <c r="O1087" s="18"/>
    </row>
    <row r="1088" ht="12.75">
      <c r="O1088" s="18"/>
    </row>
    <row r="1089" ht="12.75">
      <c r="O1089" s="18"/>
    </row>
    <row r="1090" ht="12.75">
      <c r="O1090" s="18"/>
    </row>
    <row r="1091" ht="12.75">
      <c r="O1091" s="18"/>
    </row>
    <row r="1092" ht="12.75">
      <c r="O1092" s="18"/>
    </row>
    <row r="1093" ht="12.75">
      <c r="O1093" s="18"/>
    </row>
    <row r="1094" ht="12.75">
      <c r="O1094" s="18"/>
    </row>
    <row r="1095" ht="12.75">
      <c r="O1095" s="18"/>
    </row>
    <row r="1096" ht="12.75">
      <c r="O1096" s="18"/>
    </row>
    <row r="1097" ht="12.75">
      <c r="O1097" s="18"/>
    </row>
    <row r="1098" ht="12.75">
      <c r="O1098" s="18"/>
    </row>
    <row r="1099" ht="12.75">
      <c r="O1099" s="18"/>
    </row>
    <row r="1100" ht="12.75">
      <c r="O1100" s="18"/>
    </row>
    <row r="1101" ht="12.75">
      <c r="O1101" s="18"/>
    </row>
    <row r="1102" ht="12.75">
      <c r="O1102" s="18"/>
    </row>
    <row r="1103" ht="12.75">
      <c r="O1103" s="18"/>
    </row>
    <row r="1104" ht="12.75">
      <c r="O1104" s="18"/>
    </row>
    <row r="1105" ht="12.75">
      <c r="O1105" s="18"/>
    </row>
    <row r="1106" ht="12.75">
      <c r="O1106" s="18"/>
    </row>
    <row r="1107" ht="12.75">
      <c r="O1107" s="18"/>
    </row>
    <row r="1108" ht="12.75">
      <c r="O1108" s="18"/>
    </row>
    <row r="1109" ht="12.75">
      <c r="O1109" s="18"/>
    </row>
    <row r="1110" ht="12.75">
      <c r="O1110" s="18"/>
    </row>
    <row r="1111" ht="12.75">
      <c r="O1111" s="18"/>
    </row>
    <row r="1112" ht="12.75">
      <c r="O1112" s="18"/>
    </row>
    <row r="1113" ht="12.75">
      <c r="O1113" s="18"/>
    </row>
    <row r="1114" ht="12.75">
      <c r="O1114" s="18"/>
    </row>
    <row r="1115" ht="12.75">
      <c r="O1115" s="18"/>
    </row>
    <row r="1116" ht="12.75">
      <c r="O1116" s="18"/>
    </row>
    <row r="1117" ht="12.75">
      <c r="O1117" s="18"/>
    </row>
    <row r="1118" ht="12.75">
      <c r="O1118" s="18"/>
    </row>
    <row r="1119" ht="12.75">
      <c r="O1119" s="18"/>
    </row>
    <row r="1120" ht="12.75">
      <c r="O1120" s="18"/>
    </row>
    <row r="1121" ht="12.75">
      <c r="O1121" s="18"/>
    </row>
    <row r="1122" ht="12.75">
      <c r="O1122" s="18"/>
    </row>
    <row r="1123" ht="12.75">
      <c r="O1123" s="18"/>
    </row>
    <row r="1124" ht="12.75">
      <c r="O1124" s="18"/>
    </row>
    <row r="1125" ht="12.75">
      <c r="O1125" s="18"/>
    </row>
    <row r="1126" ht="12.75">
      <c r="O1126" s="18"/>
    </row>
    <row r="1127" ht="12.75">
      <c r="O1127" s="18"/>
    </row>
    <row r="1128" ht="12.75">
      <c r="O1128" s="18"/>
    </row>
    <row r="1129" ht="12.75">
      <c r="O1129" s="18"/>
    </row>
    <row r="1130" ht="12.75">
      <c r="O1130" s="18"/>
    </row>
    <row r="1131" ht="12.75">
      <c r="O1131" s="18"/>
    </row>
    <row r="1132" ht="12.75">
      <c r="O1132" s="18"/>
    </row>
    <row r="1133" ht="12.75">
      <c r="O1133" s="18"/>
    </row>
    <row r="1134" ht="12.75">
      <c r="O1134" s="18"/>
    </row>
    <row r="1135" ht="12.75">
      <c r="O1135" s="18"/>
    </row>
    <row r="1136" ht="12.75">
      <c r="O1136" s="18"/>
    </row>
    <row r="1137" ht="12.75">
      <c r="O1137" s="18"/>
    </row>
    <row r="1138" ht="12.75">
      <c r="O1138" s="18"/>
    </row>
    <row r="1139" ht="12.75">
      <c r="O1139" s="18"/>
    </row>
    <row r="1140" ht="12.75">
      <c r="O1140" s="18"/>
    </row>
    <row r="1141" ht="12.75">
      <c r="O1141" s="18"/>
    </row>
    <row r="1142" ht="12.75">
      <c r="O1142" s="18"/>
    </row>
    <row r="1143" ht="12.75">
      <c r="O1143" s="18"/>
    </row>
    <row r="1144" ht="12.75">
      <c r="O1144" s="18"/>
    </row>
    <row r="1145" ht="12.75">
      <c r="O1145" s="18"/>
    </row>
    <row r="1146" ht="12.75">
      <c r="O1146" s="18"/>
    </row>
    <row r="1147" ht="12.75">
      <c r="O1147" s="18"/>
    </row>
    <row r="1148" ht="12.75">
      <c r="O1148" s="18"/>
    </row>
    <row r="1149" ht="12.75">
      <c r="O1149" s="18"/>
    </row>
    <row r="1150" ht="12.75">
      <c r="O1150" s="18"/>
    </row>
    <row r="1151" ht="12.75">
      <c r="O1151" s="18"/>
    </row>
    <row r="1152" ht="12.75">
      <c r="O1152" s="18"/>
    </row>
    <row r="1153" ht="12.75">
      <c r="O1153" s="18"/>
    </row>
    <row r="1154" ht="12.75">
      <c r="O1154" s="18"/>
    </row>
    <row r="1155" ht="12.75">
      <c r="O1155" s="18"/>
    </row>
    <row r="1156" ht="12.75">
      <c r="O1156" s="18"/>
    </row>
    <row r="1157" ht="12.75">
      <c r="O1157" s="18"/>
    </row>
    <row r="1158" ht="12.75">
      <c r="O1158" s="18"/>
    </row>
    <row r="1159" ht="12.75">
      <c r="O1159" s="18"/>
    </row>
    <row r="1160" ht="12.75">
      <c r="O1160" s="18"/>
    </row>
    <row r="1161" ht="12.75">
      <c r="O1161" s="18"/>
    </row>
    <row r="1162" ht="12.75">
      <c r="O1162" s="18"/>
    </row>
    <row r="1163" ht="12.75">
      <c r="O1163" s="18"/>
    </row>
    <row r="1164" ht="12.75">
      <c r="O1164" s="18"/>
    </row>
    <row r="1165" ht="12.75">
      <c r="O1165" s="18"/>
    </row>
    <row r="1166" ht="12.75">
      <c r="O1166" s="18"/>
    </row>
    <row r="1167" ht="12.75">
      <c r="O1167" s="18"/>
    </row>
    <row r="1168" ht="12.75">
      <c r="O1168" s="18"/>
    </row>
    <row r="1169" ht="12.75">
      <c r="O1169" s="18"/>
    </row>
    <row r="1170" ht="12.75">
      <c r="O1170" s="18"/>
    </row>
    <row r="1171" ht="12.75">
      <c r="O1171" s="18"/>
    </row>
    <row r="1172" ht="12.75">
      <c r="O1172" s="18"/>
    </row>
    <row r="1173" ht="12.75">
      <c r="O1173" s="18"/>
    </row>
    <row r="1174" ht="12.75">
      <c r="O1174" s="18"/>
    </row>
    <row r="1175" ht="12.75">
      <c r="O1175" s="18"/>
    </row>
    <row r="1176" ht="12.75">
      <c r="O1176" s="18"/>
    </row>
    <row r="1177" ht="12.75">
      <c r="O1177" s="18"/>
    </row>
    <row r="1178" ht="12.75">
      <c r="O1178" s="18"/>
    </row>
    <row r="1179" ht="12.75">
      <c r="O1179" s="18"/>
    </row>
    <row r="1180" ht="12.75">
      <c r="O1180" s="18"/>
    </row>
    <row r="1181" ht="12.75">
      <c r="O1181" s="18"/>
    </row>
    <row r="1182" ht="12.75">
      <c r="O1182" s="18"/>
    </row>
    <row r="1183" ht="12.75">
      <c r="O1183" s="18"/>
    </row>
    <row r="1184" ht="12.75">
      <c r="O1184" s="18"/>
    </row>
    <row r="1185" ht="12.75">
      <c r="O1185" s="18"/>
    </row>
    <row r="1186" ht="12.75">
      <c r="O1186" s="18"/>
    </row>
    <row r="1187" ht="12.75">
      <c r="O1187" s="18"/>
    </row>
    <row r="1188" ht="12.75">
      <c r="O1188" s="18"/>
    </row>
    <row r="1189" ht="12.75">
      <c r="O1189" s="18"/>
    </row>
    <row r="1190" ht="12.75">
      <c r="O1190" s="18"/>
    </row>
    <row r="1191" ht="12.75">
      <c r="O1191" s="18"/>
    </row>
    <row r="1192" ht="12.75">
      <c r="O1192" s="18"/>
    </row>
    <row r="1193" ht="12.75">
      <c r="O1193" s="18"/>
    </row>
    <row r="1194" ht="12.75">
      <c r="O1194" s="18"/>
    </row>
    <row r="1195" ht="12.75">
      <c r="O1195" s="18"/>
    </row>
    <row r="1196" ht="12.75">
      <c r="O1196" s="18"/>
    </row>
    <row r="1197" ht="12.75">
      <c r="O1197" s="18"/>
    </row>
    <row r="1198" ht="12.75">
      <c r="O1198" s="18"/>
    </row>
    <row r="1199" ht="12.75">
      <c r="O1199" s="18"/>
    </row>
    <row r="1200" ht="12.75">
      <c r="O1200" s="18"/>
    </row>
    <row r="1201" ht="12.75">
      <c r="O1201" s="18"/>
    </row>
    <row r="1202" ht="12.75">
      <c r="O1202" s="18"/>
    </row>
    <row r="1203" ht="12.75">
      <c r="O1203" s="18"/>
    </row>
    <row r="1204" ht="12.75">
      <c r="O1204" s="18"/>
    </row>
    <row r="1205" ht="12.75">
      <c r="O1205" s="18"/>
    </row>
    <row r="1206" ht="12.75">
      <c r="O1206" s="18"/>
    </row>
    <row r="1207" ht="12.75">
      <c r="O1207" s="18"/>
    </row>
    <row r="1208" ht="12.75">
      <c r="O1208" s="18"/>
    </row>
    <row r="1209" ht="12.75">
      <c r="O1209" s="18"/>
    </row>
    <row r="1210" ht="12.75">
      <c r="O1210" s="18"/>
    </row>
    <row r="1211" ht="12.75">
      <c r="O1211" s="18"/>
    </row>
    <row r="1212" ht="12.75">
      <c r="O1212" s="18"/>
    </row>
    <row r="1213" ht="12.75">
      <c r="O1213" s="18"/>
    </row>
    <row r="1214" ht="12.75">
      <c r="O1214" s="18"/>
    </row>
    <row r="1215" ht="12.75">
      <c r="O1215" s="18"/>
    </row>
    <row r="1216" ht="12.75">
      <c r="O1216" s="18"/>
    </row>
    <row r="1217" ht="12.75">
      <c r="O1217" s="18"/>
    </row>
    <row r="1218" ht="12.75">
      <c r="O1218" s="18"/>
    </row>
    <row r="1219" ht="12.75">
      <c r="O1219" s="18"/>
    </row>
    <row r="1220" ht="12.75">
      <c r="O1220" s="18"/>
    </row>
    <row r="1221" ht="12.75">
      <c r="O1221" s="18"/>
    </row>
    <row r="1222" ht="12.75">
      <c r="O1222" s="18"/>
    </row>
    <row r="1223" ht="12.75">
      <c r="O1223" s="18"/>
    </row>
    <row r="1224" ht="12.75">
      <c r="O1224" s="18"/>
    </row>
    <row r="1225" ht="12.75">
      <c r="O1225" s="18"/>
    </row>
    <row r="1226" ht="12.75">
      <c r="O1226" s="18"/>
    </row>
    <row r="1227" ht="12.75">
      <c r="O1227" s="18"/>
    </row>
    <row r="1228" ht="12.75">
      <c r="O1228" s="18"/>
    </row>
    <row r="1229" ht="12.75">
      <c r="O1229" s="18"/>
    </row>
    <row r="1230" ht="12.75">
      <c r="O1230" s="18"/>
    </row>
    <row r="1231" ht="12.75">
      <c r="O1231" s="18"/>
    </row>
    <row r="1232" ht="12.75">
      <c r="O1232" s="18"/>
    </row>
    <row r="1233" ht="12.75">
      <c r="O1233" s="18"/>
    </row>
    <row r="1234" ht="12.75">
      <c r="O1234" s="18"/>
    </row>
    <row r="1235" ht="12.75">
      <c r="O1235" s="18"/>
    </row>
    <row r="1236" ht="12.75">
      <c r="O1236" s="18"/>
    </row>
    <row r="1237" ht="12.75">
      <c r="O1237" s="18"/>
    </row>
    <row r="1238" ht="12.75">
      <c r="O1238" s="18"/>
    </row>
    <row r="1239" ht="12.75">
      <c r="O1239" s="18"/>
    </row>
    <row r="1240" ht="12.75">
      <c r="O1240" s="18"/>
    </row>
    <row r="1241" ht="12.75">
      <c r="O1241" s="18"/>
    </row>
    <row r="1242" ht="12.75">
      <c r="O1242" s="18"/>
    </row>
    <row r="1243" ht="12.75">
      <c r="O1243" s="18"/>
    </row>
    <row r="1244" ht="12.75">
      <c r="O1244" s="18"/>
    </row>
    <row r="1245" ht="12.75">
      <c r="O1245" s="18"/>
    </row>
    <row r="1246" ht="12.75">
      <c r="O1246" s="18"/>
    </row>
    <row r="1247" ht="12.75">
      <c r="O1247" s="18"/>
    </row>
    <row r="1248" ht="12.75">
      <c r="O1248" s="18"/>
    </row>
    <row r="1249" ht="12.75">
      <c r="O1249" s="18"/>
    </row>
    <row r="1250" ht="12.75">
      <c r="O1250" s="18"/>
    </row>
    <row r="1251" ht="12.75">
      <c r="O1251" s="18"/>
    </row>
    <row r="1252" ht="12.75">
      <c r="O1252" s="18"/>
    </row>
    <row r="1253" ht="12.75">
      <c r="O1253" s="18"/>
    </row>
    <row r="1254" ht="12.75">
      <c r="O1254" s="18"/>
    </row>
    <row r="1255" ht="12.75">
      <c r="O1255" s="18"/>
    </row>
    <row r="1256" ht="12.75">
      <c r="O1256" s="18"/>
    </row>
    <row r="1257" ht="12.75">
      <c r="O1257" s="18"/>
    </row>
    <row r="1258" ht="12.75">
      <c r="O1258" s="18"/>
    </row>
    <row r="1259" ht="12.75">
      <c r="O1259" s="18"/>
    </row>
    <row r="1260" ht="12.75">
      <c r="O1260" s="18"/>
    </row>
    <row r="1261" ht="12.75">
      <c r="O1261" s="18"/>
    </row>
    <row r="1262" ht="12.75">
      <c r="O1262" s="18"/>
    </row>
    <row r="1263" ht="12.75">
      <c r="O1263" s="18"/>
    </row>
    <row r="1264" ht="12.75">
      <c r="O1264" s="18"/>
    </row>
    <row r="1265" ht="12.75">
      <c r="O1265" s="18"/>
    </row>
    <row r="1266" ht="12.75">
      <c r="O1266" s="18"/>
    </row>
    <row r="1267" ht="12.75">
      <c r="O1267" s="18"/>
    </row>
    <row r="1268" ht="12.75">
      <c r="O1268" s="18"/>
    </row>
    <row r="1269" ht="12.75">
      <c r="O1269" s="18"/>
    </row>
    <row r="1270" ht="12.75">
      <c r="O1270" s="18"/>
    </row>
    <row r="1271" ht="12.75">
      <c r="O1271" s="18"/>
    </row>
    <row r="1272" ht="12.75">
      <c r="O1272" s="18"/>
    </row>
    <row r="1273" ht="12.75">
      <c r="O1273" s="18"/>
    </row>
    <row r="1274" ht="12.75">
      <c r="O1274" s="18"/>
    </row>
    <row r="1275" ht="12.75">
      <c r="O1275" s="18"/>
    </row>
    <row r="1276" ht="12.75">
      <c r="O1276" s="18"/>
    </row>
    <row r="1277" ht="12.75">
      <c r="O1277" s="18"/>
    </row>
    <row r="1278" ht="12.75">
      <c r="O1278" s="18"/>
    </row>
    <row r="1279" ht="12.75">
      <c r="O1279" s="18"/>
    </row>
    <row r="1280" ht="12.75">
      <c r="O1280" s="18"/>
    </row>
    <row r="1281" ht="12.75">
      <c r="O1281" s="18"/>
    </row>
    <row r="1282" ht="12.75">
      <c r="O1282" s="18"/>
    </row>
    <row r="1283" ht="12.75">
      <c r="O1283" s="18"/>
    </row>
    <row r="1284" ht="12.75">
      <c r="O1284" s="18"/>
    </row>
    <row r="1285" ht="12.75">
      <c r="O1285" s="18"/>
    </row>
    <row r="1286" ht="12.75">
      <c r="O1286" s="18"/>
    </row>
    <row r="1287" ht="12.75">
      <c r="O1287" s="18"/>
    </row>
    <row r="1288" ht="12.75">
      <c r="O1288" s="18"/>
    </row>
    <row r="1289" ht="12.75">
      <c r="O1289" s="18"/>
    </row>
    <row r="1290" ht="12.75">
      <c r="O1290" s="18"/>
    </row>
    <row r="1291" ht="12.75">
      <c r="O1291" s="18"/>
    </row>
    <row r="1292" ht="12.75">
      <c r="O1292" s="18"/>
    </row>
    <row r="1293" ht="12.75">
      <c r="O1293" s="18"/>
    </row>
    <row r="1294" ht="12.75">
      <c r="O1294" s="18"/>
    </row>
    <row r="1295" ht="12.75">
      <c r="O1295" s="18"/>
    </row>
    <row r="1296" ht="12.75">
      <c r="O1296" s="18"/>
    </row>
    <row r="1297" ht="12.75">
      <c r="O1297" s="18"/>
    </row>
    <row r="1298" ht="12.75">
      <c r="O1298" s="18"/>
    </row>
    <row r="1299" ht="12.75">
      <c r="O1299" s="18"/>
    </row>
    <row r="1300" ht="12.75">
      <c r="O1300" s="18"/>
    </row>
    <row r="1301" ht="12.75">
      <c r="O1301" s="18"/>
    </row>
    <row r="1302" ht="12.75">
      <c r="O1302" s="18"/>
    </row>
    <row r="1303" ht="12.75">
      <c r="O1303" s="18"/>
    </row>
    <row r="1304" ht="12.75">
      <c r="O1304" s="18"/>
    </row>
    <row r="1305" ht="12.75">
      <c r="O1305" s="18"/>
    </row>
    <row r="1306" ht="12.75">
      <c r="O1306" s="18"/>
    </row>
    <row r="1307" ht="12.75">
      <c r="O1307" s="18"/>
    </row>
    <row r="1308" ht="12.75">
      <c r="O1308" s="18"/>
    </row>
    <row r="1309" ht="12.75">
      <c r="O1309" s="18"/>
    </row>
    <row r="1310" ht="12.75">
      <c r="O1310" s="18"/>
    </row>
    <row r="1311" ht="12.75">
      <c r="O1311" s="18"/>
    </row>
    <row r="1312" ht="12.75">
      <c r="O1312" s="18"/>
    </row>
    <row r="1313" ht="12.75">
      <c r="O1313" s="18"/>
    </row>
    <row r="1314" ht="12.75">
      <c r="O1314" s="18"/>
    </row>
    <row r="1315" ht="12.75">
      <c r="O1315" s="18"/>
    </row>
    <row r="1316" ht="12.75">
      <c r="O1316" s="18"/>
    </row>
    <row r="1317" ht="12.75">
      <c r="O1317" s="18"/>
    </row>
    <row r="1318" ht="12.75">
      <c r="O1318" s="18"/>
    </row>
    <row r="1319" ht="12.75">
      <c r="O1319" s="18"/>
    </row>
    <row r="1320" ht="12.75">
      <c r="O1320" s="18"/>
    </row>
    <row r="1321" ht="12.75">
      <c r="O1321" s="18"/>
    </row>
    <row r="1322" ht="12.75">
      <c r="O1322" s="18"/>
    </row>
    <row r="1323" ht="12.75">
      <c r="O1323" s="18"/>
    </row>
    <row r="1324" ht="12.75">
      <c r="O1324" s="18"/>
    </row>
    <row r="1325" ht="12.75">
      <c r="O1325" s="18"/>
    </row>
    <row r="1326" ht="12.75">
      <c r="O1326" s="18"/>
    </row>
    <row r="1327" ht="12.75">
      <c r="O1327" s="18"/>
    </row>
    <row r="1328" ht="12.75">
      <c r="O1328" s="18"/>
    </row>
    <row r="1329" ht="12.75">
      <c r="O1329" s="18"/>
    </row>
    <row r="1330" ht="12.75">
      <c r="O1330" s="18"/>
    </row>
    <row r="1331" ht="12.75">
      <c r="O1331" s="18"/>
    </row>
    <row r="1332" ht="12.75">
      <c r="O1332" s="18"/>
    </row>
    <row r="1333" ht="12.75">
      <c r="O1333" s="18"/>
    </row>
    <row r="1334" ht="12.75">
      <c r="O1334" s="18"/>
    </row>
    <row r="1335" ht="12.75">
      <c r="O1335" s="18"/>
    </row>
    <row r="1336" ht="12.75">
      <c r="O1336" s="18"/>
    </row>
    <row r="1337" ht="12.75">
      <c r="O1337" s="18"/>
    </row>
    <row r="1338" ht="12.75">
      <c r="O1338" s="18"/>
    </row>
    <row r="1339" ht="12.75">
      <c r="O1339" s="18"/>
    </row>
    <row r="1340" ht="12.75">
      <c r="O1340" s="18"/>
    </row>
    <row r="1341" ht="12.75">
      <c r="O1341" s="18"/>
    </row>
    <row r="1342" ht="12.75">
      <c r="O1342" s="18"/>
    </row>
    <row r="1343" ht="12.75">
      <c r="O1343" s="18"/>
    </row>
    <row r="1344" ht="12.75">
      <c r="O1344" s="18"/>
    </row>
    <row r="1345" ht="12.75">
      <c r="O1345" s="18"/>
    </row>
    <row r="1346" ht="12.75">
      <c r="O1346" s="18"/>
    </row>
    <row r="1347" ht="12.75">
      <c r="O1347" s="18"/>
    </row>
    <row r="1348" ht="12.75">
      <c r="O1348" s="18"/>
    </row>
    <row r="1349" ht="12.75">
      <c r="O1349" s="18"/>
    </row>
    <row r="1350" ht="12.75">
      <c r="O1350" s="18"/>
    </row>
    <row r="1351" ht="12.75">
      <c r="O1351" s="18"/>
    </row>
    <row r="1352" ht="12.75">
      <c r="O1352" s="18"/>
    </row>
    <row r="1353" ht="12.75">
      <c r="O1353" s="18"/>
    </row>
    <row r="1354" ht="12.75">
      <c r="O1354" s="18"/>
    </row>
    <row r="1355" ht="12.75">
      <c r="O1355" s="18"/>
    </row>
    <row r="1356" ht="12.75">
      <c r="O1356" s="18"/>
    </row>
    <row r="1357" ht="12.75">
      <c r="O1357" s="18"/>
    </row>
    <row r="1358" ht="12.75">
      <c r="O1358" s="18"/>
    </row>
    <row r="1359" ht="12.75">
      <c r="O1359" s="18"/>
    </row>
    <row r="1360" ht="12.75">
      <c r="O1360" s="18"/>
    </row>
    <row r="1361" ht="12.75">
      <c r="O1361" s="18"/>
    </row>
    <row r="1362" ht="12.75">
      <c r="O1362" s="18"/>
    </row>
    <row r="1363" ht="12.75">
      <c r="O1363" s="18"/>
    </row>
    <row r="1364" ht="12.75">
      <c r="O1364" s="18"/>
    </row>
    <row r="1365" ht="12.75">
      <c r="O1365" s="18"/>
    </row>
    <row r="1366" ht="12.75">
      <c r="O1366" s="18"/>
    </row>
    <row r="1367" ht="12.75">
      <c r="O1367" s="18"/>
    </row>
    <row r="1368" ht="12.75">
      <c r="O1368" s="18"/>
    </row>
    <row r="1369" ht="12.75">
      <c r="O1369" s="18"/>
    </row>
    <row r="1370" ht="12.75">
      <c r="O1370" s="18"/>
    </row>
    <row r="1371" ht="12.75">
      <c r="O1371" s="18"/>
    </row>
    <row r="1372" ht="12.75">
      <c r="O1372" s="18"/>
    </row>
    <row r="1373" ht="12.75">
      <c r="O1373" s="18"/>
    </row>
    <row r="1374" ht="12.75">
      <c r="O1374" s="18"/>
    </row>
    <row r="1375" ht="12.75">
      <c r="O1375" s="18"/>
    </row>
    <row r="1376" ht="12.75">
      <c r="O1376" s="18"/>
    </row>
    <row r="1377" ht="12.75">
      <c r="O1377" s="18"/>
    </row>
    <row r="1378" ht="12.75">
      <c r="O1378" s="18"/>
    </row>
    <row r="1379" ht="12.75">
      <c r="O1379" s="18"/>
    </row>
    <row r="1380" ht="12.75">
      <c r="O1380" s="18"/>
    </row>
    <row r="1381" ht="12.75">
      <c r="O1381" s="18"/>
    </row>
    <row r="1382" ht="12.75">
      <c r="O1382" s="18"/>
    </row>
    <row r="1383" ht="12.75">
      <c r="O1383" s="18"/>
    </row>
    <row r="1384" ht="12.75">
      <c r="O1384" s="18"/>
    </row>
    <row r="1385" ht="12.75">
      <c r="O1385" s="18"/>
    </row>
    <row r="1386" ht="12.75">
      <c r="O1386" s="18"/>
    </row>
    <row r="1387" ht="12.75">
      <c r="O1387" s="18"/>
    </row>
    <row r="1388" ht="12.75">
      <c r="O1388" s="18"/>
    </row>
    <row r="1389" ht="12.75">
      <c r="O1389" s="18"/>
    </row>
    <row r="1390" ht="12.75">
      <c r="O1390" s="18"/>
    </row>
    <row r="1391" ht="12.75">
      <c r="O1391" s="18"/>
    </row>
    <row r="1392" ht="12.75">
      <c r="O1392" s="18"/>
    </row>
    <row r="1393" ht="12.75">
      <c r="O1393" s="18"/>
    </row>
    <row r="1394" ht="12.75">
      <c r="O1394" s="18"/>
    </row>
    <row r="1395" ht="12.75">
      <c r="O1395" s="18"/>
    </row>
    <row r="1396" ht="12.75">
      <c r="O1396" s="18"/>
    </row>
    <row r="1397" ht="12.75">
      <c r="O1397" s="18"/>
    </row>
    <row r="1398" ht="12.75">
      <c r="O1398" s="18"/>
    </row>
    <row r="1399" ht="12.75">
      <c r="O1399" s="18"/>
    </row>
    <row r="1400" ht="12.75">
      <c r="O1400" s="18"/>
    </row>
    <row r="1401" ht="12.75">
      <c r="O1401" s="18"/>
    </row>
    <row r="1402" ht="12.75">
      <c r="O1402" s="18"/>
    </row>
    <row r="1403" ht="12.75">
      <c r="O1403" s="18"/>
    </row>
    <row r="1404" ht="12.75">
      <c r="O1404" s="18"/>
    </row>
    <row r="1405" ht="12.75">
      <c r="O1405" s="18"/>
    </row>
    <row r="1406" ht="12.75">
      <c r="O1406" s="18"/>
    </row>
    <row r="1407" ht="12.75">
      <c r="O1407" s="18"/>
    </row>
    <row r="1408" ht="12.75">
      <c r="O1408" s="18"/>
    </row>
    <row r="1409" ht="12.75">
      <c r="O1409" s="18"/>
    </row>
    <row r="1410" ht="12.75">
      <c r="O1410" s="18"/>
    </row>
    <row r="1411" ht="12.75">
      <c r="O1411" s="18"/>
    </row>
    <row r="1412" ht="12.75">
      <c r="O1412" s="18"/>
    </row>
    <row r="1413" ht="12.75">
      <c r="O1413" s="18"/>
    </row>
    <row r="1414" ht="12.75">
      <c r="O1414" s="18"/>
    </row>
    <row r="1415" ht="12.75">
      <c r="O1415" s="18"/>
    </row>
    <row r="1416" ht="12.75">
      <c r="O1416" s="18"/>
    </row>
    <row r="1417" ht="12.75">
      <c r="O1417" s="18"/>
    </row>
    <row r="1418" ht="12.75">
      <c r="O1418" s="18"/>
    </row>
    <row r="1419" ht="12.75">
      <c r="O1419" s="18"/>
    </row>
    <row r="1420" ht="12.75">
      <c r="O1420" s="18"/>
    </row>
    <row r="1421" ht="12.75">
      <c r="O1421" s="18"/>
    </row>
    <row r="1422" ht="12.75">
      <c r="O1422" s="18"/>
    </row>
    <row r="1423" ht="12.75">
      <c r="O1423" s="18"/>
    </row>
    <row r="1424" ht="12.75">
      <c r="O1424" s="18"/>
    </row>
    <row r="1425" ht="12.75">
      <c r="O1425" s="18"/>
    </row>
    <row r="1426" ht="12.75">
      <c r="O1426" s="18"/>
    </row>
    <row r="1427" ht="12.75">
      <c r="O1427" s="18"/>
    </row>
    <row r="1428" ht="12.75">
      <c r="O1428" s="18"/>
    </row>
    <row r="1429" ht="12.75">
      <c r="O1429" s="18"/>
    </row>
    <row r="1430" ht="12.75">
      <c r="O1430" s="18"/>
    </row>
    <row r="1431" ht="12.75">
      <c r="O1431" s="18"/>
    </row>
    <row r="1432" ht="12.75">
      <c r="O1432" s="18"/>
    </row>
    <row r="1433" ht="12.75">
      <c r="O1433" s="18"/>
    </row>
    <row r="1434" ht="12.75">
      <c r="O1434" s="18"/>
    </row>
    <row r="1435" ht="12.75">
      <c r="O1435" s="18"/>
    </row>
    <row r="1436" ht="12.75">
      <c r="O1436" s="18"/>
    </row>
    <row r="1437" ht="12.75">
      <c r="O1437" s="18"/>
    </row>
    <row r="1438" ht="12.75">
      <c r="O1438" s="18"/>
    </row>
    <row r="1439" ht="12.75">
      <c r="O1439" s="18"/>
    </row>
    <row r="1440" ht="12.75">
      <c r="O1440" s="18"/>
    </row>
    <row r="1441" ht="12.75">
      <c r="O1441" s="18"/>
    </row>
    <row r="1442" ht="12.75">
      <c r="O1442" s="18"/>
    </row>
    <row r="1443" ht="12.75">
      <c r="O1443" s="18"/>
    </row>
    <row r="1444" ht="12.75">
      <c r="O1444" s="18"/>
    </row>
    <row r="1445" ht="12.75">
      <c r="O1445" s="18"/>
    </row>
    <row r="1446" ht="12.75">
      <c r="O1446" s="18"/>
    </row>
    <row r="1447" ht="12.75">
      <c r="O1447" s="18"/>
    </row>
    <row r="1448" ht="12.75">
      <c r="O1448" s="18"/>
    </row>
    <row r="1449" ht="12.75">
      <c r="O1449" s="18"/>
    </row>
    <row r="1450" ht="12.75">
      <c r="O1450" s="18"/>
    </row>
    <row r="1451" ht="12.75">
      <c r="O1451" s="18"/>
    </row>
    <row r="1452" ht="12.75">
      <c r="O1452" s="18"/>
    </row>
    <row r="1453" ht="12.75">
      <c r="O1453" s="18"/>
    </row>
    <row r="1454" ht="12.75">
      <c r="O1454" s="18"/>
    </row>
    <row r="1455" ht="12.75">
      <c r="O1455" s="18"/>
    </row>
    <row r="1456" ht="12.75">
      <c r="O1456" s="18"/>
    </row>
    <row r="1457" ht="12.75">
      <c r="O1457" s="18"/>
    </row>
    <row r="1458" ht="12.75">
      <c r="O1458" s="18"/>
    </row>
    <row r="1459" ht="12.75">
      <c r="O1459" s="18"/>
    </row>
    <row r="1460" ht="12.75">
      <c r="O1460" s="18"/>
    </row>
    <row r="1461" ht="12.75">
      <c r="O1461" s="18"/>
    </row>
    <row r="1462" ht="12.75">
      <c r="O1462" s="18"/>
    </row>
    <row r="1463" ht="12.75">
      <c r="O1463" s="18"/>
    </row>
    <row r="1464" ht="12.75">
      <c r="O1464" s="18"/>
    </row>
    <row r="1465" ht="12.75">
      <c r="O1465" s="18"/>
    </row>
    <row r="1466" ht="12.75">
      <c r="O1466" s="18"/>
    </row>
    <row r="1467" ht="12.75">
      <c r="O1467" s="18"/>
    </row>
    <row r="1468" ht="12.75">
      <c r="O1468" s="18"/>
    </row>
    <row r="1469" ht="12.75">
      <c r="O1469" s="18"/>
    </row>
    <row r="1470" ht="12.75">
      <c r="O1470" s="18"/>
    </row>
    <row r="1471" ht="12.75">
      <c r="O1471" s="18"/>
    </row>
    <row r="1472" ht="12.75">
      <c r="O1472" s="18"/>
    </row>
    <row r="1473" ht="12.75">
      <c r="O1473" s="18"/>
    </row>
    <row r="1474" ht="12.75">
      <c r="O1474" s="18"/>
    </row>
    <row r="1475" ht="12.75">
      <c r="O1475" s="18"/>
    </row>
    <row r="1476" ht="12.75">
      <c r="O1476" s="18"/>
    </row>
    <row r="1477" ht="12.75">
      <c r="O1477" s="18"/>
    </row>
    <row r="1478" ht="12.75">
      <c r="O1478" s="18"/>
    </row>
    <row r="1479" ht="12.75">
      <c r="O1479" s="18"/>
    </row>
    <row r="1480" ht="12.75">
      <c r="O1480" s="18"/>
    </row>
    <row r="1481" ht="12.75">
      <c r="O1481" s="18"/>
    </row>
    <row r="1482" ht="12.75">
      <c r="O1482" s="18"/>
    </row>
    <row r="1483" ht="12.75">
      <c r="O1483" s="18"/>
    </row>
    <row r="1484" ht="12.75">
      <c r="O1484" s="18"/>
    </row>
    <row r="1485" ht="12.75">
      <c r="O1485" s="18"/>
    </row>
    <row r="1486" ht="12.75">
      <c r="O1486" s="18"/>
    </row>
    <row r="1487" ht="12.75">
      <c r="O1487" s="18"/>
    </row>
    <row r="1488" ht="12.75">
      <c r="O1488" s="18"/>
    </row>
    <row r="1489" ht="12.75">
      <c r="O1489" s="18"/>
    </row>
    <row r="1490" ht="12.75">
      <c r="O1490" s="18"/>
    </row>
    <row r="1491" ht="12.75">
      <c r="O1491" s="18"/>
    </row>
    <row r="1492" ht="12.75">
      <c r="O1492" s="18"/>
    </row>
    <row r="1493" ht="12.75">
      <c r="O1493" s="18"/>
    </row>
    <row r="1494" ht="12.75">
      <c r="O1494" s="18"/>
    </row>
    <row r="1495" ht="12.75">
      <c r="O1495" s="18"/>
    </row>
    <row r="1496" ht="12.75">
      <c r="O1496" s="18"/>
    </row>
    <row r="1497" ht="12.75">
      <c r="O1497" s="18"/>
    </row>
    <row r="1498" ht="12.75">
      <c r="O1498" s="18"/>
    </row>
    <row r="1499" ht="12.75">
      <c r="O1499" s="18"/>
    </row>
    <row r="1500" ht="12.75">
      <c r="O1500" s="18"/>
    </row>
    <row r="1501" ht="12.75">
      <c r="O1501" s="18"/>
    </row>
    <row r="1502" ht="12.75">
      <c r="O1502" s="18"/>
    </row>
    <row r="1503" ht="12.75">
      <c r="O1503" s="18"/>
    </row>
    <row r="1504" ht="12.75">
      <c r="O1504" s="18"/>
    </row>
    <row r="1505" ht="12.75">
      <c r="O1505" s="18"/>
    </row>
    <row r="1506" ht="12.75">
      <c r="O1506" s="18"/>
    </row>
    <row r="1507" ht="12.75">
      <c r="O1507" s="18"/>
    </row>
    <row r="1508" ht="12.75">
      <c r="O1508" s="18"/>
    </row>
    <row r="1509" ht="12.75">
      <c r="O1509" s="18"/>
    </row>
    <row r="1510" ht="12.75">
      <c r="O1510" s="18"/>
    </row>
    <row r="1511" ht="12.75">
      <c r="O1511" s="18"/>
    </row>
    <row r="1512" ht="12.75">
      <c r="O1512" s="18"/>
    </row>
    <row r="1513" ht="12.75">
      <c r="O1513" s="18"/>
    </row>
    <row r="1514" ht="12.75">
      <c r="O1514" s="18"/>
    </row>
    <row r="1515" ht="12.75">
      <c r="O1515" s="18"/>
    </row>
    <row r="1516" ht="12.75">
      <c r="O1516" s="18"/>
    </row>
    <row r="1517" ht="12.75">
      <c r="O1517" s="18"/>
    </row>
    <row r="1518" ht="12.75">
      <c r="O1518" s="18"/>
    </row>
    <row r="1519" ht="12.75">
      <c r="O1519" s="18"/>
    </row>
    <row r="1520" ht="12.75">
      <c r="O1520" s="18"/>
    </row>
    <row r="1521" ht="12.75">
      <c r="O1521" s="18"/>
    </row>
    <row r="1522" ht="12.75">
      <c r="O1522" s="18"/>
    </row>
    <row r="1523" ht="12.75">
      <c r="O1523" s="18"/>
    </row>
    <row r="1524" ht="12.75">
      <c r="O1524" s="18"/>
    </row>
    <row r="1525" ht="12.75">
      <c r="O1525" s="18"/>
    </row>
    <row r="1526" ht="12.75">
      <c r="O1526" s="18"/>
    </row>
    <row r="1527" ht="12.75">
      <c r="O1527" s="18"/>
    </row>
    <row r="1528" ht="12.75">
      <c r="O1528" s="18"/>
    </row>
    <row r="1529" ht="12.75">
      <c r="O1529" s="18"/>
    </row>
    <row r="1530" ht="12.75">
      <c r="O1530" s="18"/>
    </row>
    <row r="1531" ht="12.75">
      <c r="O1531" s="18"/>
    </row>
    <row r="1532" ht="12.75">
      <c r="O1532" s="18"/>
    </row>
    <row r="1533" ht="12.75">
      <c r="O1533" s="18"/>
    </row>
    <row r="1534" ht="12.75">
      <c r="O1534" s="18"/>
    </row>
    <row r="1535" ht="12.75">
      <c r="O1535" s="18"/>
    </row>
    <row r="1536" ht="12.75">
      <c r="O1536" s="18"/>
    </row>
    <row r="1537" ht="12.75">
      <c r="O1537" s="18"/>
    </row>
    <row r="1538" ht="12.75">
      <c r="O1538" s="18"/>
    </row>
    <row r="1539" ht="12.75">
      <c r="O1539" s="18"/>
    </row>
    <row r="1540" ht="12.75">
      <c r="O1540" s="18"/>
    </row>
    <row r="1541" ht="12.75">
      <c r="O1541" s="18"/>
    </row>
    <row r="1542" ht="12.75">
      <c r="O1542" s="18"/>
    </row>
    <row r="1543" ht="12.75">
      <c r="O1543" s="18"/>
    </row>
    <row r="1544" ht="12.75">
      <c r="O1544" s="18"/>
    </row>
    <row r="1545" ht="12.75">
      <c r="O1545" s="18"/>
    </row>
    <row r="1546" ht="12.75">
      <c r="O1546" s="18"/>
    </row>
    <row r="1547" ht="12.75">
      <c r="O1547" s="18"/>
    </row>
    <row r="1548" ht="12.75">
      <c r="O1548" s="18"/>
    </row>
    <row r="1549" ht="12.75">
      <c r="O1549" s="18"/>
    </row>
    <row r="1550" ht="12.75">
      <c r="O1550" s="18"/>
    </row>
    <row r="1551" ht="12.75">
      <c r="O1551" s="18"/>
    </row>
    <row r="1552" ht="12.75">
      <c r="O1552" s="18"/>
    </row>
    <row r="1553" ht="12.75">
      <c r="O1553" s="18"/>
    </row>
    <row r="1554" ht="12.75">
      <c r="O1554" s="18"/>
    </row>
    <row r="1555" ht="12.75">
      <c r="O1555" s="18"/>
    </row>
    <row r="1556" ht="12.75">
      <c r="O1556" s="18"/>
    </row>
    <row r="1557" ht="12.75">
      <c r="O1557" s="18"/>
    </row>
    <row r="1558" ht="12.75">
      <c r="O1558" s="18"/>
    </row>
    <row r="1559" ht="12.75">
      <c r="O1559" s="18"/>
    </row>
    <row r="1560" ht="12.75">
      <c r="O1560" s="18"/>
    </row>
    <row r="1561" ht="12.75">
      <c r="O1561" s="18"/>
    </row>
    <row r="1562" ht="12.75">
      <c r="O1562" s="18"/>
    </row>
    <row r="1563" ht="12.75">
      <c r="O1563" s="18"/>
    </row>
    <row r="1564" ht="12.75">
      <c r="O1564" s="18"/>
    </row>
    <row r="1565" ht="12.75">
      <c r="O1565" s="18"/>
    </row>
    <row r="1566" ht="12.75">
      <c r="O1566" s="18"/>
    </row>
    <row r="1567" ht="12.75">
      <c r="O1567" s="18"/>
    </row>
    <row r="1568" ht="12.75">
      <c r="O1568" s="18"/>
    </row>
    <row r="1569" ht="12.75">
      <c r="O1569" s="18"/>
    </row>
    <row r="1570" ht="12.75">
      <c r="O1570" s="18"/>
    </row>
    <row r="1571" ht="12.75">
      <c r="O1571" s="18"/>
    </row>
    <row r="1572" ht="12.75">
      <c r="O1572" s="18"/>
    </row>
    <row r="1573" ht="12.75">
      <c r="O1573" s="18"/>
    </row>
    <row r="1574" ht="12.75">
      <c r="O1574" s="18"/>
    </row>
    <row r="1575" ht="12.75">
      <c r="O1575" s="18"/>
    </row>
    <row r="1576" ht="12.75">
      <c r="O1576" s="18"/>
    </row>
    <row r="1577" ht="12.75">
      <c r="O1577" s="18"/>
    </row>
    <row r="1578" ht="12.75">
      <c r="O1578" s="18"/>
    </row>
    <row r="1579" ht="12.75">
      <c r="O1579" s="18"/>
    </row>
    <row r="1580" ht="12.75">
      <c r="O1580" s="18"/>
    </row>
    <row r="1581" ht="12.75">
      <c r="O1581" s="18"/>
    </row>
    <row r="1582" ht="12.75">
      <c r="O1582" s="18"/>
    </row>
    <row r="1583" ht="12.75">
      <c r="O1583" s="18"/>
    </row>
    <row r="1584" ht="12.75">
      <c r="O1584" s="18"/>
    </row>
    <row r="1585" ht="12.75">
      <c r="O1585" s="18"/>
    </row>
    <row r="1586" ht="12.75">
      <c r="O1586" s="18"/>
    </row>
    <row r="1587" ht="12.75">
      <c r="O1587" s="18"/>
    </row>
    <row r="1588" ht="12.75">
      <c r="O1588" s="18"/>
    </row>
    <row r="1589" ht="12.75">
      <c r="O1589" s="18"/>
    </row>
    <row r="1590" ht="12.75">
      <c r="O1590" s="18"/>
    </row>
    <row r="1591" ht="12.75">
      <c r="O1591" s="18"/>
    </row>
    <row r="1592" ht="12.75">
      <c r="O1592" s="18"/>
    </row>
    <row r="1593" ht="12.75">
      <c r="O1593" s="18"/>
    </row>
    <row r="1594" ht="12.75">
      <c r="O1594" s="18"/>
    </row>
    <row r="1595" ht="12.75">
      <c r="O1595" s="18"/>
    </row>
    <row r="1596" ht="12.75">
      <c r="O1596" s="18"/>
    </row>
    <row r="1597" ht="12.75">
      <c r="O1597" s="18"/>
    </row>
    <row r="1598" ht="12.75">
      <c r="O1598" s="18"/>
    </row>
    <row r="1599" ht="12.75">
      <c r="O1599" s="18"/>
    </row>
    <row r="1600" ht="12.75">
      <c r="O1600" s="18"/>
    </row>
    <row r="1601" ht="12.75">
      <c r="O1601" s="18"/>
    </row>
    <row r="1602" ht="12.75">
      <c r="O1602" s="18"/>
    </row>
    <row r="1603" ht="12.75">
      <c r="O1603" s="18"/>
    </row>
    <row r="1604" ht="12.75">
      <c r="O1604" s="18"/>
    </row>
    <row r="1605" ht="12.75">
      <c r="O1605" s="18"/>
    </row>
    <row r="1606" ht="12.75">
      <c r="O1606" s="18"/>
    </row>
    <row r="1607" ht="12.75">
      <c r="O1607" s="18"/>
    </row>
    <row r="1608" ht="12.75">
      <c r="O1608" s="18"/>
    </row>
    <row r="1609" ht="12.75">
      <c r="O1609" s="18"/>
    </row>
    <row r="1610" ht="12.75">
      <c r="O1610" s="18"/>
    </row>
    <row r="1611" ht="12.75">
      <c r="O1611" s="18"/>
    </row>
    <row r="1612" ht="12.75">
      <c r="O1612" s="18"/>
    </row>
    <row r="1613" ht="12.75">
      <c r="O1613" s="18"/>
    </row>
    <row r="1614" ht="12.75">
      <c r="O1614" s="18"/>
    </row>
    <row r="1615" ht="12.75">
      <c r="O1615" s="18"/>
    </row>
    <row r="1616" ht="12.75">
      <c r="O1616" s="18"/>
    </row>
    <row r="1617" ht="12.75">
      <c r="O1617" s="18"/>
    </row>
    <row r="1618" ht="12.75">
      <c r="O1618" s="18"/>
    </row>
    <row r="1619" ht="12.75">
      <c r="O1619" s="18"/>
    </row>
    <row r="1620" ht="12.75">
      <c r="O1620" s="18"/>
    </row>
    <row r="1621" ht="12.75">
      <c r="O1621" s="18"/>
    </row>
    <row r="1622" ht="12.75">
      <c r="O1622" s="18"/>
    </row>
    <row r="1623" ht="12.75">
      <c r="O1623" s="18"/>
    </row>
    <row r="1624" ht="12.75">
      <c r="O1624" s="18"/>
    </row>
    <row r="1625" ht="12.75">
      <c r="O1625" s="18"/>
    </row>
    <row r="1626" ht="12.75">
      <c r="O1626" s="18"/>
    </row>
    <row r="1627" ht="12.75">
      <c r="O1627" s="18"/>
    </row>
    <row r="1628" ht="12.75">
      <c r="O1628" s="18"/>
    </row>
    <row r="1629" ht="12.75">
      <c r="O1629" s="18"/>
    </row>
    <row r="1630" ht="12.75">
      <c r="O1630" s="18"/>
    </row>
    <row r="1631" ht="12.75">
      <c r="O1631" s="18"/>
    </row>
    <row r="1632" ht="12.75">
      <c r="O1632" s="18"/>
    </row>
    <row r="1633" ht="12.75">
      <c r="O1633" s="18"/>
    </row>
    <row r="1634" ht="12.75">
      <c r="O1634" s="18"/>
    </row>
    <row r="1635" ht="12.75">
      <c r="O1635" s="18"/>
    </row>
    <row r="1636" ht="12.75">
      <c r="O1636" s="18"/>
    </row>
    <row r="1637" ht="12.75">
      <c r="O1637" s="18"/>
    </row>
    <row r="1638" ht="12.75">
      <c r="O1638" s="18"/>
    </row>
    <row r="1639" ht="12.75">
      <c r="O1639" s="18"/>
    </row>
    <row r="1640" ht="12.75">
      <c r="O1640" s="18"/>
    </row>
    <row r="1641" ht="12.75">
      <c r="O1641" s="18"/>
    </row>
    <row r="1642" ht="12.75">
      <c r="O1642" s="18"/>
    </row>
    <row r="1643" ht="12.75">
      <c r="O1643" s="18"/>
    </row>
    <row r="1644" ht="12.75">
      <c r="O1644" s="18"/>
    </row>
    <row r="1645" ht="12.75">
      <c r="O1645" s="18"/>
    </row>
    <row r="1646" ht="12.75">
      <c r="O1646" s="18"/>
    </row>
    <row r="1647" ht="12.75">
      <c r="O1647" s="18"/>
    </row>
    <row r="1648" ht="12.75">
      <c r="O1648" s="18"/>
    </row>
    <row r="1649" ht="12.75">
      <c r="O1649" s="18"/>
    </row>
    <row r="1650" ht="12.75">
      <c r="O1650" s="18"/>
    </row>
    <row r="1651" ht="12.75">
      <c r="O1651" s="18"/>
    </row>
    <row r="1652" ht="12.75">
      <c r="O1652" s="18"/>
    </row>
    <row r="1653" ht="12.75">
      <c r="O1653" s="18"/>
    </row>
    <row r="1654" ht="12.75">
      <c r="O1654" s="18"/>
    </row>
    <row r="1655" ht="12.75">
      <c r="O1655" s="18"/>
    </row>
    <row r="1656" ht="12.75">
      <c r="O1656" s="18"/>
    </row>
    <row r="1657" ht="12.75">
      <c r="O1657" s="18"/>
    </row>
    <row r="1658" ht="12.75">
      <c r="O1658" s="18"/>
    </row>
    <row r="1659" ht="12.75">
      <c r="O1659" s="18"/>
    </row>
    <row r="1660" ht="12.75">
      <c r="O1660" s="18"/>
    </row>
    <row r="1661" ht="12.75">
      <c r="O1661" s="18"/>
    </row>
    <row r="1662" ht="12.75">
      <c r="O1662" s="18"/>
    </row>
    <row r="1663" ht="12.75">
      <c r="O1663" s="18"/>
    </row>
    <row r="1664" ht="12.75">
      <c r="O1664" s="18"/>
    </row>
    <row r="1665" ht="12.75">
      <c r="O1665" s="18"/>
    </row>
    <row r="1666" ht="12.75">
      <c r="O1666" s="18"/>
    </row>
    <row r="1667" ht="12.75">
      <c r="O1667" s="18"/>
    </row>
    <row r="1668" ht="12.75">
      <c r="O1668" s="18"/>
    </row>
    <row r="1669" ht="12.75">
      <c r="O1669" s="18"/>
    </row>
    <row r="1670" ht="12.75">
      <c r="O1670" s="18"/>
    </row>
    <row r="1671" ht="12.75">
      <c r="O1671" s="18"/>
    </row>
    <row r="1672" ht="12.75">
      <c r="O1672" s="18"/>
    </row>
    <row r="1673" ht="12.75">
      <c r="O1673" s="18"/>
    </row>
    <row r="1674" ht="12.75">
      <c r="O1674" s="18"/>
    </row>
    <row r="1675" ht="12.75">
      <c r="O1675" s="18"/>
    </row>
    <row r="1676" ht="12.75">
      <c r="O1676" s="18"/>
    </row>
    <row r="1677" ht="12.75">
      <c r="O1677" s="18"/>
    </row>
    <row r="1678" ht="12.75">
      <c r="O1678" s="18"/>
    </row>
    <row r="1679" ht="12.75">
      <c r="O1679" s="18"/>
    </row>
    <row r="1680" ht="12.75">
      <c r="O1680" s="18"/>
    </row>
    <row r="1681" ht="12.75">
      <c r="O1681" s="18"/>
    </row>
    <row r="1682" ht="12.75">
      <c r="O1682" s="18"/>
    </row>
    <row r="1683" ht="12.75">
      <c r="O1683" s="18"/>
    </row>
    <row r="1684" ht="12.75">
      <c r="O1684" s="18"/>
    </row>
    <row r="1685" ht="12.75">
      <c r="O1685" s="18"/>
    </row>
    <row r="1686" ht="12.75">
      <c r="O1686" s="18"/>
    </row>
    <row r="1687" ht="12.75">
      <c r="O1687" s="18"/>
    </row>
    <row r="1688" ht="12.75">
      <c r="O1688" s="18"/>
    </row>
    <row r="1689" ht="12.75">
      <c r="O1689" s="18"/>
    </row>
    <row r="1690" ht="12.75">
      <c r="O1690" s="18"/>
    </row>
    <row r="1691" ht="12.75">
      <c r="O1691" s="18"/>
    </row>
    <row r="1692" ht="12.75">
      <c r="O1692" s="18"/>
    </row>
    <row r="1693" ht="12.75">
      <c r="O1693" s="18"/>
    </row>
    <row r="1694" ht="12.75">
      <c r="O1694" s="18"/>
    </row>
    <row r="1695" ht="12.75">
      <c r="O1695" s="18"/>
    </row>
    <row r="1696" ht="12.75">
      <c r="O1696" s="18"/>
    </row>
    <row r="1697" ht="12.75">
      <c r="O1697" s="18"/>
    </row>
    <row r="1698" ht="12.75">
      <c r="O1698" s="18"/>
    </row>
    <row r="1699" ht="12.75">
      <c r="O1699" s="18"/>
    </row>
    <row r="1700" ht="12.75">
      <c r="O1700" s="18"/>
    </row>
    <row r="1701" ht="12.75">
      <c r="O1701" s="18"/>
    </row>
    <row r="1702" ht="12.75">
      <c r="O1702" s="18"/>
    </row>
    <row r="1703" ht="12.75">
      <c r="O1703" s="18"/>
    </row>
    <row r="1704" ht="12.75">
      <c r="O1704" s="18"/>
    </row>
    <row r="1705" ht="12.75">
      <c r="O1705" s="18"/>
    </row>
    <row r="1706" ht="12.75">
      <c r="O1706" s="18"/>
    </row>
    <row r="1707" ht="12.75">
      <c r="O1707" s="18"/>
    </row>
    <row r="1708" ht="12.75">
      <c r="O1708" s="18"/>
    </row>
    <row r="1709" ht="12.75">
      <c r="O1709" s="18"/>
    </row>
    <row r="1710" ht="12.75">
      <c r="O1710" s="18"/>
    </row>
    <row r="1711" ht="12.75">
      <c r="O1711" s="18"/>
    </row>
    <row r="1712" ht="12.75">
      <c r="O1712" s="18"/>
    </row>
    <row r="1713" ht="12.75">
      <c r="O1713" s="18"/>
    </row>
    <row r="1714" ht="12.75">
      <c r="O1714" s="18"/>
    </row>
    <row r="1715" ht="12.75">
      <c r="O1715" s="18"/>
    </row>
    <row r="1716" ht="12.75">
      <c r="O1716" s="18"/>
    </row>
    <row r="1717" ht="12.75">
      <c r="O1717" s="18"/>
    </row>
    <row r="1718" ht="12.75">
      <c r="O1718" s="18"/>
    </row>
    <row r="1719" ht="12.75">
      <c r="O1719" s="18"/>
    </row>
    <row r="1720" ht="12.75">
      <c r="O1720" s="18"/>
    </row>
    <row r="1721" ht="12.75">
      <c r="O1721" s="18"/>
    </row>
    <row r="1722" ht="12.75">
      <c r="O1722" s="18"/>
    </row>
    <row r="1723" ht="12.75">
      <c r="O1723" s="18"/>
    </row>
    <row r="1724" ht="12.75">
      <c r="O1724" s="18"/>
    </row>
    <row r="1725" ht="12.75">
      <c r="O1725" s="18"/>
    </row>
    <row r="1726" ht="12.75">
      <c r="O1726" s="18"/>
    </row>
    <row r="1727" ht="12.75">
      <c r="O1727" s="18"/>
    </row>
    <row r="1728" ht="12.75">
      <c r="O1728" s="18"/>
    </row>
    <row r="1729" ht="12.75">
      <c r="O1729" s="18"/>
    </row>
    <row r="1730" ht="12.75">
      <c r="O1730" s="18"/>
    </row>
    <row r="1731" ht="12.75">
      <c r="O1731" s="18"/>
    </row>
    <row r="1732" ht="12.75">
      <c r="O1732" s="18"/>
    </row>
    <row r="1733" ht="12.75">
      <c r="O1733" s="18"/>
    </row>
    <row r="1734" ht="12.75">
      <c r="O1734" s="18"/>
    </row>
    <row r="1735" ht="12.75">
      <c r="O1735" s="18"/>
    </row>
    <row r="1736" ht="12.75">
      <c r="O1736" s="18"/>
    </row>
    <row r="1737" ht="12.75">
      <c r="O1737" s="18"/>
    </row>
    <row r="1738" ht="12.75">
      <c r="O1738" s="18"/>
    </row>
    <row r="1739" ht="12.75">
      <c r="O1739" s="18"/>
    </row>
    <row r="1740" ht="12.75">
      <c r="O1740" s="18"/>
    </row>
    <row r="1741" ht="12.75">
      <c r="O1741" s="18"/>
    </row>
    <row r="1742" ht="12.75">
      <c r="O1742" s="18"/>
    </row>
    <row r="1743" ht="12.75">
      <c r="O1743" s="18"/>
    </row>
    <row r="1744" ht="12.75">
      <c r="O1744" s="18"/>
    </row>
    <row r="1745" ht="12.75">
      <c r="O1745" s="18"/>
    </row>
    <row r="1746" ht="12.75">
      <c r="O1746" s="18"/>
    </row>
    <row r="1747" ht="12.75">
      <c r="O1747" s="18"/>
    </row>
    <row r="1748" ht="12.75">
      <c r="O1748" s="18"/>
    </row>
    <row r="1749" ht="12.75">
      <c r="O1749" s="18"/>
    </row>
    <row r="1750" ht="12.75">
      <c r="O1750" s="18"/>
    </row>
    <row r="1751" ht="12.75">
      <c r="O1751" s="18"/>
    </row>
    <row r="1752" ht="12.75">
      <c r="O1752" s="18"/>
    </row>
    <row r="1753" ht="12.75">
      <c r="O1753" s="18"/>
    </row>
    <row r="1754" ht="12.75">
      <c r="O1754" s="18"/>
    </row>
    <row r="1755" ht="12.75">
      <c r="O1755" s="18"/>
    </row>
    <row r="1756" ht="12.75">
      <c r="O1756" s="18"/>
    </row>
    <row r="1757" ht="12.75">
      <c r="O1757" s="18"/>
    </row>
    <row r="1758" ht="12.75">
      <c r="O1758" s="18"/>
    </row>
    <row r="1759" ht="12.75">
      <c r="O1759" s="18"/>
    </row>
    <row r="1760" ht="12.75">
      <c r="O1760" s="18"/>
    </row>
    <row r="1761" ht="12.75">
      <c r="O1761" s="18"/>
    </row>
    <row r="1762" ht="12.75">
      <c r="O1762" s="18"/>
    </row>
    <row r="1763" ht="12.75">
      <c r="O1763" s="18"/>
    </row>
    <row r="1764" ht="12.75">
      <c r="O1764" s="18"/>
    </row>
    <row r="1765" ht="12.75">
      <c r="O1765" s="18"/>
    </row>
    <row r="1766" ht="12.75">
      <c r="O1766" s="18"/>
    </row>
    <row r="1767" ht="12.75">
      <c r="O1767" s="18"/>
    </row>
    <row r="1768" ht="12.75">
      <c r="O1768" s="18"/>
    </row>
    <row r="1769" ht="12.75">
      <c r="O1769" s="18"/>
    </row>
    <row r="1770" ht="12.75">
      <c r="O1770" s="18"/>
    </row>
    <row r="1771" ht="12.75">
      <c r="O1771" s="18"/>
    </row>
    <row r="1772" ht="12.75">
      <c r="O1772" s="18"/>
    </row>
    <row r="1773" ht="12.75">
      <c r="O1773" s="18"/>
    </row>
    <row r="1774" ht="12.75">
      <c r="O1774" s="18"/>
    </row>
    <row r="1775" ht="12.75">
      <c r="O1775" s="18"/>
    </row>
    <row r="1776" ht="12.75">
      <c r="O1776" s="18"/>
    </row>
    <row r="1777" ht="12.75">
      <c r="O1777" s="18"/>
    </row>
    <row r="1778" ht="12.75">
      <c r="O1778" s="18"/>
    </row>
    <row r="1779" ht="12.75">
      <c r="O1779" s="18"/>
    </row>
    <row r="1780" ht="12.75">
      <c r="O1780" s="18"/>
    </row>
    <row r="1781" ht="12.75">
      <c r="O1781" s="18"/>
    </row>
    <row r="1782" ht="12.75">
      <c r="O1782" s="18"/>
    </row>
    <row r="1783" ht="12.75">
      <c r="O1783" s="18"/>
    </row>
    <row r="1784" ht="12.75">
      <c r="O1784" s="18"/>
    </row>
    <row r="1785" ht="12.75">
      <c r="O1785" s="18"/>
    </row>
    <row r="1786" ht="12.75">
      <c r="O1786" s="18"/>
    </row>
    <row r="1787" ht="12.75">
      <c r="O1787" s="18"/>
    </row>
    <row r="1788" ht="12.75">
      <c r="O1788" s="18"/>
    </row>
    <row r="1789" ht="12.75">
      <c r="O1789" s="18"/>
    </row>
    <row r="1790" ht="12.75">
      <c r="O1790" s="18"/>
    </row>
    <row r="1791" ht="12.75">
      <c r="O1791" s="18"/>
    </row>
    <row r="1792" ht="12.75">
      <c r="O1792" s="18"/>
    </row>
    <row r="1793" ht="12.75">
      <c r="O1793" s="18"/>
    </row>
    <row r="1794" ht="12.75">
      <c r="O1794" s="18"/>
    </row>
    <row r="1795" ht="12.75">
      <c r="O1795" s="18"/>
    </row>
    <row r="1796" ht="12.75">
      <c r="O1796" s="18"/>
    </row>
    <row r="1797" ht="12.75">
      <c r="O1797" s="18"/>
    </row>
    <row r="1798" ht="12.75">
      <c r="O1798" s="18"/>
    </row>
    <row r="1799" ht="12.75">
      <c r="O1799" s="18"/>
    </row>
    <row r="1800" ht="12.75">
      <c r="O1800" s="18"/>
    </row>
    <row r="1801" ht="12.75">
      <c r="O1801" s="18"/>
    </row>
    <row r="1802" ht="12.75">
      <c r="O1802" s="18"/>
    </row>
    <row r="1803" ht="12.75">
      <c r="O1803" s="18"/>
    </row>
    <row r="1804" ht="12.75">
      <c r="O1804" s="18"/>
    </row>
    <row r="1805" ht="12.75">
      <c r="O1805" s="18"/>
    </row>
    <row r="1806" ht="12.75">
      <c r="O1806" s="18"/>
    </row>
    <row r="1807" ht="12.75">
      <c r="O1807" s="18"/>
    </row>
    <row r="1808" ht="12.75">
      <c r="O1808" s="18"/>
    </row>
    <row r="1809" ht="12.75">
      <c r="O1809" s="18"/>
    </row>
    <row r="1810" ht="12.75">
      <c r="O1810" s="18"/>
    </row>
    <row r="1811" ht="12.75">
      <c r="O1811" s="18"/>
    </row>
    <row r="1812" ht="12.75">
      <c r="O1812" s="18"/>
    </row>
    <row r="1813" ht="12.75">
      <c r="O1813" s="18"/>
    </row>
    <row r="1814" ht="12.75">
      <c r="O1814" s="18"/>
    </row>
    <row r="1815" ht="12.75">
      <c r="O1815" s="18"/>
    </row>
    <row r="1816" ht="12.75">
      <c r="O1816" s="18"/>
    </row>
    <row r="1817" ht="12.75">
      <c r="O1817" s="18"/>
    </row>
    <row r="1818" ht="12.75">
      <c r="O1818" s="18"/>
    </row>
    <row r="1819" ht="12.75">
      <c r="O1819" s="18"/>
    </row>
    <row r="1820" ht="12.75">
      <c r="O1820" s="18"/>
    </row>
    <row r="1821" ht="12.75">
      <c r="O1821" s="18"/>
    </row>
    <row r="1822" ht="12.75">
      <c r="O1822" s="18"/>
    </row>
    <row r="1823" ht="12.75">
      <c r="O1823" s="18"/>
    </row>
    <row r="1824" ht="12.75">
      <c r="O1824" s="18"/>
    </row>
    <row r="1825" ht="12.75">
      <c r="O1825" s="18"/>
    </row>
    <row r="1826" ht="12.75">
      <c r="O1826" s="18"/>
    </row>
    <row r="1827" ht="12.75">
      <c r="O1827" s="18"/>
    </row>
    <row r="1828" ht="12.75">
      <c r="O1828" s="18"/>
    </row>
    <row r="1829" ht="12.75">
      <c r="O1829" s="18"/>
    </row>
    <row r="1830" ht="12.75">
      <c r="O1830" s="18"/>
    </row>
    <row r="1831" ht="12.75">
      <c r="O1831" s="18"/>
    </row>
    <row r="1832" ht="12.75">
      <c r="O1832" s="18"/>
    </row>
    <row r="1833" ht="12.75">
      <c r="O1833" s="18"/>
    </row>
    <row r="1834" ht="12.75">
      <c r="O1834" s="18"/>
    </row>
    <row r="1835" ht="12.75">
      <c r="O1835" s="18"/>
    </row>
    <row r="1836" ht="12.75">
      <c r="O1836" s="18"/>
    </row>
    <row r="1837" ht="12.75">
      <c r="O1837" s="18"/>
    </row>
    <row r="1838" ht="12.75">
      <c r="O1838" s="18"/>
    </row>
    <row r="1839" ht="12.75">
      <c r="O1839" s="18"/>
    </row>
    <row r="1840" ht="12.75">
      <c r="O1840" s="18"/>
    </row>
    <row r="1841" ht="12.75">
      <c r="O1841" s="18"/>
    </row>
    <row r="1842" ht="12.75">
      <c r="O1842" s="18"/>
    </row>
    <row r="1843" ht="12.75">
      <c r="O1843" s="18"/>
    </row>
    <row r="1844" ht="12.75">
      <c r="O1844" s="18"/>
    </row>
    <row r="1845" ht="12.75">
      <c r="O1845" s="18"/>
    </row>
    <row r="1846" ht="12.75">
      <c r="O1846" s="18"/>
    </row>
    <row r="1847" ht="12.75">
      <c r="O1847" s="18"/>
    </row>
    <row r="1848" ht="12.75">
      <c r="O1848" s="18"/>
    </row>
    <row r="1849" ht="12.75">
      <c r="O1849" s="18"/>
    </row>
    <row r="1850" ht="12.75">
      <c r="O1850" s="18"/>
    </row>
    <row r="1851" ht="12.75">
      <c r="O1851" s="18"/>
    </row>
    <row r="1852" ht="12.75">
      <c r="O1852" s="18"/>
    </row>
    <row r="1853" ht="12.75">
      <c r="O1853" s="18"/>
    </row>
    <row r="1854" ht="12.75">
      <c r="O1854" s="18"/>
    </row>
    <row r="1855" ht="12.75">
      <c r="O1855" s="18"/>
    </row>
    <row r="1856" ht="12.75">
      <c r="O1856" s="18"/>
    </row>
    <row r="1857" ht="12.75">
      <c r="O1857" s="18"/>
    </row>
    <row r="1858" ht="12.75">
      <c r="O1858" s="18"/>
    </row>
    <row r="1859" ht="12.75">
      <c r="O1859" s="18"/>
    </row>
    <row r="1860" ht="12.75">
      <c r="O1860" s="18"/>
    </row>
    <row r="1861" ht="12.75">
      <c r="O1861" s="18"/>
    </row>
    <row r="1862" ht="12.75">
      <c r="O1862" s="18"/>
    </row>
    <row r="1863" ht="12.75">
      <c r="O1863" s="18"/>
    </row>
    <row r="1864" ht="12.75">
      <c r="O1864" s="18"/>
    </row>
    <row r="1865" ht="12.75">
      <c r="O1865" s="18"/>
    </row>
    <row r="1866" ht="12.75">
      <c r="O1866" s="18"/>
    </row>
    <row r="1867" ht="12.75">
      <c r="O1867" s="18"/>
    </row>
    <row r="1868" ht="12.75">
      <c r="O1868" s="18"/>
    </row>
    <row r="1869" ht="12.75">
      <c r="O1869" s="18"/>
    </row>
    <row r="1870" ht="12.75">
      <c r="O1870" s="18"/>
    </row>
    <row r="1871" ht="12.75">
      <c r="O1871" s="18"/>
    </row>
    <row r="1872" ht="12.75">
      <c r="O1872" s="18"/>
    </row>
    <row r="1873" ht="12.75">
      <c r="O1873" s="18"/>
    </row>
    <row r="1874" ht="12.75">
      <c r="O1874" s="18"/>
    </row>
    <row r="1875" ht="12.75">
      <c r="O1875" s="18"/>
    </row>
    <row r="1876" ht="12.75">
      <c r="O1876" s="18"/>
    </row>
    <row r="1877" ht="12.75">
      <c r="O1877" s="18"/>
    </row>
    <row r="1878" ht="12.75">
      <c r="O1878" s="18"/>
    </row>
    <row r="1879" ht="12.75">
      <c r="O1879" s="18"/>
    </row>
    <row r="1880" ht="12.75">
      <c r="O1880" s="18"/>
    </row>
    <row r="1881" ht="12.75">
      <c r="O1881" s="18"/>
    </row>
    <row r="1882" ht="12.75">
      <c r="O1882" s="18"/>
    </row>
    <row r="1883" ht="12.75">
      <c r="O1883" s="18"/>
    </row>
    <row r="1884" ht="12.75">
      <c r="O1884" s="18"/>
    </row>
    <row r="1885" ht="12.75">
      <c r="O1885" s="18"/>
    </row>
    <row r="1886" ht="12.75">
      <c r="O1886" s="18"/>
    </row>
    <row r="1887" ht="12.75">
      <c r="O1887" s="18"/>
    </row>
    <row r="1888" ht="12.75">
      <c r="O1888" s="18"/>
    </row>
    <row r="1889" ht="12.75">
      <c r="O1889" s="18"/>
    </row>
    <row r="1890" ht="12.75">
      <c r="O1890" s="18"/>
    </row>
    <row r="1891" ht="12.75">
      <c r="O1891" s="18"/>
    </row>
    <row r="1892" ht="12.75">
      <c r="O1892" s="18"/>
    </row>
    <row r="1893" ht="12.75">
      <c r="O1893" s="18"/>
    </row>
    <row r="1894" ht="12.75">
      <c r="O1894" s="18"/>
    </row>
    <row r="1895" ht="12.75">
      <c r="O1895" s="18"/>
    </row>
    <row r="1896" ht="12.75">
      <c r="O1896" s="18"/>
    </row>
    <row r="1897" ht="12.75">
      <c r="O1897" s="18"/>
    </row>
    <row r="1898" ht="12.75">
      <c r="O1898" s="18"/>
    </row>
    <row r="1899" ht="12.75">
      <c r="O1899" s="18"/>
    </row>
    <row r="1900" ht="12.75">
      <c r="O1900" s="18"/>
    </row>
    <row r="1901" ht="12.75">
      <c r="O1901" s="18"/>
    </row>
    <row r="1902" ht="12.75">
      <c r="O1902" s="18"/>
    </row>
    <row r="1903" ht="12.75">
      <c r="O1903" s="18"/>
    </row>
    <row r="1904" ht="12.75">
      <c r="O1904" s="18"/>
    </row>
    <row r="1905" ht="12.75">
      <c r="O1905" s="18"/>
    </row>
    <row r="1906" ht="12.75">
      <c r="O1906" s="18"/>
    </row>
    <row r="1907" ht="12.75">
      <c r="O1907" s="18"/>
    </row>
    <row r="1908" ht="12.75">
      <c r="O1908" s="18"/>
    </row>
    <row r="1909" ht="12.75">
      <c r="O1909" s="18"/>
    </row>
    <row r="1910" ht="12.75">
      <c r="O1910" s="18"/>
    </row>
    <row r="1911" ht="12.75">
      <c r="O1911" s="18"/>
    </row>
    <row r="1912" ht="12.75">
      <c r="O1912" s="18"/>
    </row>
    <row r="1913" ht="12.75">
      <c r="O1913" s="18"/>
    </row>
    <row r="1914" ht="12.75">
      <c r="O1914" s="18"/>
    </row>
    <row r="1915" ht="12.75">
      <c r="O1915" s="18"/>
    </row>
    <row r="1916" ht="12.75">
      <c r="O1916" s="18"/>
    </row>
    <row r="1917" ht="12.75">
      <c r="O1917" s="18"/>
    </row>
    <row r="1918" ht="12.75">
      <c r="O1918" s="18"/>
    </row>
    <row r="1919" ht="12.75">
      <c r="O1919" s="18"/>
    </row>
    <row r="1920" ht="12.75">
      <c r="O1920" s="18"/>
    </row>
    <row r="1921" ht="12.75">
      <c r="O1921" s="18"/>
    </row>
    <row r="1922" ht="12.75">
      <c r="O1922" s="18"/>
    </row>
    <row r="1923" ht="12.75">
      <c r="O1923" s="18"/>
    </row>
    <row r="1924" ht="12.75">
      <c r="O1924" s="18"/>
    </row>
    <row r="1925" ht="12.75">
      <c r="O1925" s="18"/>
    </row>
    <row r="1926" ht="12.75">
      <c r="O1926" s="18"/>
    </row>
    <row r="1927" ht="12.75">
      <c r="O1927" s="18"/>
    </row>
    <row r="1928" ht="12.75">
      <c r="O1928" s="18"/>
    </row>
    <row r="1929" ht="12.75">
      <c r="O1929" s="18"/>
    </row>
    <row r="1930" ht="12.75">
      <c r="O1930" s="18"/>
    </row>
    <row r="1931" ht="12.75">
      <c r="O1931" s="18"/>
    </row>
    <row r="1932" ht="12.75">
      <c r="O1932" s="18"/>
    </row>
    <row r="1933" ht="12.75">
      <c r="O1933" s="18"/>
    </row>
    <row r="1934" ht="12.75">
      <c r="O1934" s="18"/>
    </row>
    <row r="1935" ht="12.75">
      <c r="O1935" s="18"/>
    </row>
    <row r="1936" ht="12.75">
      <c r="O1936" s="18"/>
    </row>
    <row r="1937" ht="12.75">
      <c r="O1937" s="18"/>
    </row>
    <row r="1938" ht="12.75">
      <c r="O1938" s="18"/>
    </row>
    <row r="1939" ht="12.75">
      <c r="O1939" s="18"/>
    </row>
    <row r="1940" ht="12.75">
      <c r="O1940" s="18"/>
    </row>
    <row r="1941" ht="12.75">
      <c r="O1941" s="18"/>
    </row>
    <row r="1942" ht="12.75">
      <c r="O1942" s="18"/>
    </row>
    <row r="1943" ht="12.75">
      <c r="O1943" s="18"/>
    </row>
    <row r="1944" ht="12.75">
      <c r="O1944" s="18"/>
    </row>
    <row r="1945" ht="12.75">
      <c r="O1945" s="18"/>
    </row>
    <row r="1946" ht="12.75">
      <c r="O1946" s="18"/>
    </row>
    <row r="1947" ht="12.75">
      <c r="O1947" s="18"/>
    </row>
    <row r="1948" ht="12.75">
      <c r="O1948" s="18"/>
    </row>
    <row r="1949" ht="12.75">
      <c r="O1949" s="18"/>
    </row>
    <row r="1950" ht="12.75">
      <c r="O1950" s="18"/>
    </row>
    <row r="1951" ht="12.75">
      <c r="O1951" s="18"/>
    </row>
    <row r="1952" ht="12.75">
      <c r="O1952" s="18"/>
    </row>
    <row r="1953" ht="12.75">
      <c r="O1953" s="18"/>
    </row>
    <row r="1954" ht="12.75">
      <c r="O1954" s="18"/>
    </row>
    <row r="1955" ht="12.75">
      <c r="O1955" s="18"/>
    </row>
    <row r="1956" ht="12.75">
      <c r="O1956" s="18"/>
    </row>
    <row r="1957" ht="12.75">
      <c r="O1957" s="18"/>
    </row>
    <row r="1958" ht="12.75">
      <c r="O1958" s="18"/>
    </row>
    <row r="1959" ht="12.75">
      <c r="O1959" s="18"/>
    </row>
    <row r="1960" ht="12.75">
      <c r="O1960" s="18"/>
    </row>
    <row r="1961" ht="12.75">
      <c r="O1961" s="18"/>
    </row>
    <row r="1962" ht="12.75">
      <c r="O1962" s="18"/>
    </row>
    <row r="1963" ht="12.75">
      <c r="O1963" s="18"/>
    </row>
    <row r="1964" ht="12.75">
      <c r="O1964" s="18"/>
    </row>
    <row r="1965" ht="12.75">
      <c r="O1965" s="18"/>
    </row>
    <row r="1966" ht="12.75">
      <c r="O1966" s="18"/>
    </row>
    <row r="1967" ht="12.75">
      <c r="O1967" s="18"/>
    </row>
    <row r="1968" ht="12.75">
      <c r="O1968" s="18"/>
    </row>
    <row r="1969" ht="12.75">
      <c r="O1969" s="18"/>
    </row>
    <row r="1970" ht="12.75">
      <c r="O1970" s="18"/>
    </row>
    <row r="1971" ht="12.75">
      <c r="O1971" s="18"/>
    </row>
    <row r="1972" ht="12.75">
      <c r="O1972" s="18"/>
    </row>
    <row r="1973" ht="12.75">
      <c r="O1973" s="18"/>
    </row>
    <row r="1974" ht="12.75">
      <c r="O1974" s="18"/>
    </row>
    <row r="1975" ht="12.75">
      <c r="O1975" s="18"/>
    </row>
    <row r="1976" ht="12.75">
      <c r="O1976" s="18"/>
    </row>
    <row r="1977" ht="12.75">
      <c r="O1977" s="18"/>
    </row>
    <row r="1978" ht="12.75">
      <c r="O1978" s="18"/>
    </row>
    <row r="1979" ht="12.75">
      <c r="O1979" s="18"/>
    </row>
    <row r="1980" ht="12.75">
      <c r="O1980" s="18"/>
    </row>
    <row r="1981" ht="12.75">
      <c r="O1981" s="18"/>
    </row>
    <row r="1982" ht="12.75">
      <c r="O1982" s="18"/>
    </row>
    <row r="1983" ht="12.75">
      <c r="O1983" s="18"/>
    </row>
    <row r="1984" ht="12.75">
      <c r="O1984" s="18"/>
    </row>
    <row r="1985" ht="12.75">
      <c r="O1985" s="18"/>
    </row>
    <row r="1986" ht="12.75">
      <c r="O1986" s="18"/>
    </row>
    <row r="1987" ht="12.75">
      <c r="O1987" s="18"/>
    </row>
    <row r="1988" ht="12.75">
      <c r="O1988" s="18"/>
    </row>
    <row r="1989" ht="12.75">
      <c r="O1989" s="18"/>
    </row>
    <row r="1990" ht="12.75">
      <c r="O1990" s="18"/>
    </row>
    <row r="1991" ht="12.75">
      <c r="O1991" s="18"/>
    </row>
    <row r="1992" ht="12.75">
      <c r="O1992" s="18"/>
    </row>
    <row r="1993" ht="12.75">
      <c r="O1993" s="18"/>
    </row>
    <row r="1994" ht="12.75">
      <c r="O1994" s="18"/>
    </row>
    <row r="1995" ht="12.75">
      <c r="O1995" s="18"/>
    </row>
    <row r="1996" ht="12.75">
      <c r="O1996" s="18"/>
    </row>
    <row r="1997" ht="12.75">
      <c r="O1997" s="18"/>
    </row>
    <row r="1998" ht="12.75">
      <c r="O1998" s="18"/>
    </row>
    <row r="1999" ht="12.75">
      <c r="O1999" s="18"/>
    </row>
    <row r="2000" ht="12.75">
      <c r="O2000" s="18"/>
    </row>
    <row r="2001" ht="12.75">
      <c r="O2001" s="18"/>
    </row>
    <row r="2002" ht="12.75">
      <c r="O2002" s="18"/>
    </row>
    <row r="2003" ht="12.75">
      <c r="O2003" s="18"/>
    </row>
    <row r="2004" ht="12.75">
      <c r="O2004" s="18"/>
    </row>
    <row r="2005" ht="12.75">
      <c r="O2005" s="18"/>
    </row>
    <row r="2006" ht="12.75">
      <c r="O2006" s="18"/>
    </row>
    <row r="2007" ht="12.75">
      <c r="O2007" s="18"/>
    </row>
    <row r="2008" ht="12.75">
      <c r="O2008" s="18"/>
    </row>
    <row r="2009" ht="12.75">
      <c r="O2009" s="18"/>
    </row>
    <row r="2010" ht="12.75">
      <c r="O2010" s="18"/>
    </row>
    <row r="2011" ht="12.75">
      <c r="O2011" s="18"/>
    </row>
    <row r="2012" ht="12.75">
      <c r="O2012" s="18"/>
    </row>
    <row r="2013" ht="12.75">
      <c r="O2013" s="18"/>
    </row>
    <row r="2014" ht="12.75">
      <c r="O2014" s="18"/>
    </row>
    <row r="2015" ht="12.75">
      <c r="O2015" s="18"/>
    </row>
    <row r="2016" ht="12.75">
      <c r="O2016" s="18"/>
    </row>
    <row r="2017" ht="12.75">
      <c r="O2017" s="18"/>
    </row>
    <row r="2018" ht="12.75">
      <c r="O2018" s="18"/>
    </row>
    <row r="2019" ht="12.75">
      <c r="O2019" s="18"/>
    </row>
    <row r="2020" ht="12.75">
      <c r="O2020" s="18"/>
    </row>
    <row r="2021" ht="12.75">
      <c r="O2021" s="18"/>
    </row>
    <row r="2022" ht="12.75">
      <c r="O2022" s="18"/>
    </row>
    <row r="2023" ht="12.75">
      <c r="O2023" s="18"/>
    </row>
    <row r="2024" ht="12.75">
      <c r="O2024" s="18"/>
    </row>
    <row r="2025" ht="12.75">
      <c r="O2025" s="18"/>
    </row>
    <row r="2026" ht="12.75">
      <c r="O2026" s="18"/>
    </row>
    <row r="2027" ht="12.75">
      <c r="O2027" s="18"/>
    </row>
    <row r="2028" ht="12.75">
      <c r="O2028" s="18"/>
    </row>
    <row r="2029" ht="12.75">
      <c r="O2029" s="18"/>
    </row>
    <row r="2030" ht="12.75">
      <c r="O2030" s="18"/>
    </row>
    <row r="2031" ht="12.75">
      <c r="O2031" s="18"/>
    </row>
    <row r="2032" ht="12.75">
      <c r="O2032" s="18"/>
    </row>
    <row r="2033" ht="12.75">
      <c r="O2033" s="18"/>
    </row>
    <row r="2034" ht="12.75">
      <c r="O2034" s="18"/>
    </row>
    <row r="2035" ht="12.75">
      <c r="O2035" s="18"/>
    </row>
    <row r="2036" ht="12.75">
      <c r="O2036" s="18"/>
    </row>
    <row r="2037" ht="12.75">
      <c r="O2037" s="18"/>
    </row>
    <row r="2038" ht="12.75">
      <c r="O2038" s="18"/>
    </row>
    <row r="2039" ht="12.75">
      <c r="O2039" s="18"/>
    </row>
    <row r="2040" ht="12.75">
      <c r="O2040" s="18"/>
    </row>
    <row r="2041" ht="12.75">
      <c r="O2041" s="18"/>
    </row>
    <row r="2042" ht="12.75">
      <c r="O2042" s="18"/>
    </row>
    <row r="2043" ht="12.75">
      <c r="O2043" s="18"/>
    </row>
    <row r="2044" ht="12.75">
      <c r="O2044" s="18"/>
    </row>
    <row r="2045" ht="12.75">
      <c r="O2045" s="18"/>
    </row>
    <row r="2046" ht="12.75">
      <c r="O2046" s="18"/>
    </row>
    <row r="2047" ht="12.75">
      <c r="O2047" s="18"/>
    </row>
    <row r="2048" ht="12.75">
      <c r="O2048" s="18"/>
    </row>
    <row r="2049" ht="12.75">
      <c r="O2049" s="18"/>
    </row>
    <row r="2050" ht="12.75">
      <c r="O2050" s="18"/>
    </row>
    <row r="2051" ht="12.75">
      <c r="O2051" s="18"/>
    </row>
    <row r="2052" ht="12.75">
      <c r="O2052" s="18"/>
    </row>
    <row r="2053" ht="12.75">
      <c r="O2053" s="18"/>
    </row>
    <row r="2054" ht="12.75">
      <c r="O2054" s="18"/>
    </row>
    <row r="2055" ht="12.75">
      <c r="O2055" s="18"/>
    </row>
    <row r="2056" ht="12.75">
      <c r="O2056" s="18"/>
    </row>
    <row r="2057" ht="12.75">
      <c r="O2057" s="18"/>
    </row>
    <row r="2058" ht="12.75">
      <c r="O2058" s="18"/>
    </row>
    <row r="2059" ht="12.75">
      <c r="O2059" s="18"/>
    </row>
    <row r="2060" ht="12.75">
      <c r="O2060" s="18"/>
    </row>
    <row r="2061" ht="12.75">
      <c r="O2061" s="18"/>
    </row>
    <row r="2062" ht="12.75">
      <c r="O2062" s="18"/>
    </row>
    <row r="2063" ht="12.75">
      <c r="O2063" s="18"/>
    </row>
    <row r="2064" ht="12.75">
      <c r="O2064" s="18"/>
    </row>
    <row r="2065" ht="12.75">
      <c r="O2065" s="18"/>
    </row>
    <row r="2066" ht="12.75">
      <c r="O2066" s="18"/>
    </row>
    <row r="2067" ht="12.75">
      <c r="O2067" s="18"/>
    </row>
    <row r="2068" ht="12.75">
      <c r="O2068" s="18"/>
    </row>
    <row r="2069" ht="12.75">
      <c r="O2069" s="18"/>
    </row>
    <row r="2070" ht="12.75">
      <c r="O2070" s="18"/>
    </row>
    <row r="2071" ht="12.75">
      <c r="O2071" s="18"/>
    </row>
    <row r="2072" ht="12.75">
      <c r="O2072" s="18"/>
    </row>
    <row r="2073" ht="12.75">
      <c r="O2073" s="18"/>
    </row>
    <row r="2074" ht="12.75">
      <c r="O2074" s="18"/>
    </row>
    <row r="2075" ht="12.75">
      <c r="O2075" s="18"/>
    </row>
    <row r="2076" ht="12.75">
      <c r="O2076" s="18"/>
    </row>
    <row r="2077" ht="12.75">
      <c r="O2077" s="18"/>
    </row>
    <row r="2078" ht="12.75">
      <c r="O2078" s="18"/>
    </row>
    <row r="2079" ht="12.75">
      <c r="O2079" s="18"/>
    </row>
    <row r="2080" ht="12.75">
      <c r="O2080" s="18"/>
    </row>
    <row r="2081" ht="12.75">
      <c r="O2081" s="18"/>
    </row>
    <row r="2082" ht="12.75">
      <c r="O2082" s="18"/>
    </row>
    <row r="2083" ht="12.75">
      <c r="O2083" s="18"/>
    </row>
    <row r="2084" ht="12.75">
      <c r="O2084" s="18"/>
    </row>
    <row r="2085" ht="12.75">
      <c r="O2085" s="18"/>
    </row>
    <row r="2086" ht="12.75">
      <c r="O2086" s="18"/>
    </row>
    <row r="2087" ht="12.75">
      <c r="O2087" s="18"/>
    </row>
    <row r="2088" ht="12.75">
      <c r="O2088" s="18"/>
    </row>
    <row r="2089" ht="12.75">
      <c r="O2089" s="18"/>
    </row>
    <row r="2090" ht="12.75">
      <c r="O2090" s="18"/>
    </row>
    <row r="2091" ht="12.75">
      <c r="O2091" s="18"/>
    </row>
    <row r="2092" ht="12.75">
      <c r="O2092" s="18"/>
    </row>
    <row r="2093" ht="12.75">
      <c r="O2093" s="18"/>
    </row>
    <row r="2094" ht="12.75">
      <c r="O2094" s="18"/>
    </row>
    <row r="2095" ht="12.75">
      <c r="O2095" s="18"/>
    </row>
    <row r="2096" ht="12.75">
      <c r="O2096" s="18"/>
    </row>
    <row r="2097" ht="12.75">
      <c r="O2097" s="18"/>
    </row>
    <row r="2098" ht="12.75">
      <c r="O2098" s="18"/>
    </row>
    <row r="2099" ht="12.75">
      <c r="O2099" s="18"/>
    </row>
    <row r="2100" ht="12.75">
      <c r="O2100" s="18"/>
    </row>
    <row r="2101" ht="12.75">
      <c r="O2101" s="18"/>
    </row>
    <row r="2102" ht="12.75">
      <c r="O2102" s="18"/>
    </row>
    <row r="2103" ht="12.75">
      <c r="O2103" s="18"/>
    </row>
    <row r="2104" ht="12.75">
      <c r="O2104" s="18"/>
    </row>
    <row r="2105" ht="12.75">
      <c r="O2105" s="18"/>
    </row>
    <row r="2106" ht="12.75">
      <c r="O2106" s="18"/>
    </row>
    <row r="2107" ht="12.75">
      <c r="O2107" s="18"/>
    </row>
    <row r="2108" ht="12.75">
      <c r="O2108" s="18"/>
    </row>
    <row r="2109" ht="12.75">
      <c r="O2109" s="18"/>
    </row>
    <row r="2110" ht="12.75">
      <c r="O2110" s="18"/>
    </row>
    <row r="2111" ht="12.75">
      <c r="O2111" s="18"/>
    </row>
    <row r="2112" ht="12.75">
      <c r="O2112" s="18"/>
    </row>
    <row r="2113" ht="12.75">
      <c r="O2113" s="18"/>
    </row>
    <row r="2114" ht="12.75">
      <c r="O2114" s="18"/>
    </row>
    <row r="2115" ht="12.75">
      <c r="O2115" s="18"/>
    </row>
    <row r="2116" ht="12.75">
      <c r="O2116" s="18"/>
    </row>
    <row r="2117" ht="12.75">
      <c r="O2117" s="18"/>
    </row>
    <row r="2118" ht="12.75">
      <c r="O2118" s="18"/>
    </row>
    <row r="2119" ht="12.75">
      <c r="O2119" s="18"/>
    </row>
    <row r="2120" ht="12.75">
      <c r="O2120" s="18"/>
    </row>
    <row r="2121" ht="12.75">
      <c r="O2121" s="18"/>
    </row>
    <row r="2122" ht="12.75">
      <c r="O2122" s="18"/>
    </row>
    <row r="2123" ht="12.75">
      <c r="O2123" s="18"/>
    </row>
    <row r="2124" ht="12.75">
      <c r="O2124" s="18"/>
    </row>
    <row r="2125" ht="12.75">
      <c r="O2125" s="18"/>
    </row>
    <row r="2126" ht="12.75">
      <c r="O2126" s="18"/>
    </row>
    <row r="2127" ht="12.75">
      <c r="O2127" s="18"/>
    </row>
    <row r="2128" ht="12.75">
      <c r="O2128" s="18"/>
    </row>
    <row r="2129" ht="12.75">
      <c r="O2129" s="18"/>
    </row>
    <row r="2130" ht="12.75">
      <c r="O2130" s="18"/>
    </row>
    <row r="2131" ht="12.75">
      <c r="O2131" s="18"/>
    </row>
    <row r="2132" ht="12.75">
      <c r="O2132" s="18"/>
    </row>
    <row r="2133" ht="12.75">
      <c r="O2133" s="18"/>
    </row>
    <row r="2134" ht="12.75">
      <c r="O2134" s="18"/>
    </row>
    <row r="2135" ht="12.75">
      <c r="O2135" s="18"/>
    </row>
    <row r="2136" ht="12.75">
      <c r="O2136" s="18"/>
    </row>
    <row r="2137" ht="12.75">
      <c r="O2137" s="18"/>
    </row>
    <row r="2138" ht="12.75">
      <c r="O2138" s="18"/>
    </row>
    <row r="2139" ht="12.75">
      <c r="O2139" s="18"/>
    </row>
    <row r="2140" ht="12.75">
      <c r="O2140" s="18"/>
    </row>
    <row r="2141" ht="12.75">
      <c r="O2141" s="18"/>
    </row>
    <row r="2142" ht="12.75">
      <c r="O2142" s="18"/>
    </row>
    <row r="2143" ht="12.75">
      <c r="O2143" s="18"/>
    </row>
    <row r="2144" ht="12.75">
      <c r="O2144" s="18"/>
    </row>
    <row r="2145" ht="12.75">
      <c r="O2145" s="18"/>
    </row>
    <row r="2146" ht="12.75">
      <c r="O2146" s="18"/>
    </row>
    <row r="2147" ht="12.75">
      <c r="O2147" s="18"/>
    </row>
    <row r="2148" ht="12.75">
      <c r="O2148" s="18"/>
    </row>
    <row r="2149" ht="12.75">
      <c r="O2149" s="18"/>
    </row>
    <row r="2150" ht="12.75">
      <c r="O2150" s="18"/>
    </row>
    <row r="2151" ht="12.75">
      <c r="O2151" s="18"/>
    </row>
    <row r="2152" ht="12.75">
      <c r="O2152" s="18"/>
    </row>
    <row r="2153" ht="12.75">
      <c r="O2153" s="18"/>
    </row>
    <row r="2154" ht="12.75">
      <c r="O2154" s="18"/>
    </row>
    <row r="2155" ht="12.75">
      <c r="O2155" s="18"/>
    </row>
    <row r="2156" ht="12.75">
      <c r="O2156" s="18"/>
    </row>
    <row r="2157" ht="12.75">
      <c r="O2157" s="18"/>
    </row>
    <row r="2158" ht="12.75">
      <c r="O2158" s="18"/>
    </row>
    <row r="2159" ht="12.75">
      <c r="O2159" s="18"/>
    </row>
    <row r="2160" ht="12.75">
      <c r="O2160" s="18"/>
    </row>
    <row r="2161" ht="12.75">
      <c r="O2161" s="18"/>
    </row>
    <row r="2162" ht="12.75">
      <c r="O2162" s="18"/>
    </row>
    <row r="2163" ht="12.75">
      <c r="O2163" s="18"/>
    </row>
    <row r="2164" ht="12.75">
      <c r="O2164" s="18"/>
    </row>
    <row r="2165" ht="12.75">
      <c r="O2165" s="18"/>
    </row>
    <row r="2166" ht="12.75">
      <c r="O2166" s="18"/>
    </row>
    <row r="2167" ht="12.75">
      <c r="O2167" s="18"/>
    </row>
    <row r="2168" ht="12.75">
      <c r="O2168" s="18"/>
    </row>
    <row r="2169" ht="12.75">
      <c r="O2169" s="18"/>
    </row>
    <row r="2170" ht="12.75">
      <c r="O2170" s="18"/>
    </row>
    <row r="2171" ht="12.75">
      <c r="O2171" s="18"/>
    </row>
    <row r="2172" ht="12.75">
      <c r="O2172" s="18"/>
    </row>
    <row r="2173" ht="12.75">
      <c r="O2173" s="18"/>
    </row>
    <row r="2174" ht="12.75">
      <c r="O2174" s="18"/>
    </row>
    <row r="2175" ht="12.75">
      <c r="O2175" s="18"/>
    </row>
    <row r="2176" ht="12.75">
      <c r="O2176" s="18"/>
    </row>
    <row r="2177" ht="12.75">
      <c r="O2177" s="18"/>
    </row>
    <row r="2178" ht="12.75">
      <c r="O2178" s="18"/>
    </row>
    <row r="2179" ht="12.75">
      <c r="O2179" s="18"/>
    </row>
    <row r="2180" ht="12.75">
      <c r="O2180" s="18"/>
    </row>
    <row r="2181" ht="12.75">
      <c r="O2181" s="18"/>
    </row>
    <row r="2182" ht="12.75">
      <c r="O2182" s="18"/>
    </row>
    <row r="2183" ht="12.75">
      <c r="O2183" s="18"/>
    </row>
    <row r="2184" ht="12.75">
      <c r="O2184" s="18"/>
    </row>
    <row r="2185" ht="12.75">
      <c r="O2185" s="18"/>
    </row>
    <row r="2186" ht="12.75">
      <c r="O2186" s="18"/>
    </row>
    <row r="2187" ht="12.75">
      <c r="O2187" s="18"/>
    </row>
    <row r="2188" ht="12.75">
      <c r="O2188" s="18"/>
    </row>
    <row r="2189" ht="12.75">
      <c r="O2189" s="18"/>
    </row>
    <row r="2190" ht="12.75">
      <c r="O2190" s="18"/>
    </row>
    <row r="2191" ht="12.75">
      <c r="O2191" s="18"/>
    </row>
    <row r="2192" ht="12.75">
      <c r="O2192" s="18"/>
    </row>
    <row r="2193" ht="12.75">
      <c r="O2193" s="18"/>
    </row>
    <row r="2194" ht="12.75">
      <c r="O2194" s="18"/>
    </row>
    <row r="2195" ht="12.75">
      <c r="O2195" s="18"/>
    </row>
    <row r="2196" ht="12.75">
      <c r="O2196" s="18"/>
    </row>
    <row r="2197" ht="12.75">
      <c r="O2197" s="18"/>
    </row>
    <row r="2198" ht="12.75">
      <c r="O2198" s="18"/>
    </row>
    <row r="2199" ht="12.75">
      <c r="O2199" s="18"/>
    </row>
    <row r="2200" ht="12.75">
      <c r="O2200" s="18"/>
    </row>
    <row r="2201" ht="12.75">
      <c r="O2201" s="18"/>
    </row>
    <row r="2202" ht="12.75">
      <c r="O2202" s="18"/>
    </row>
    <row r="2203" ht="12.75">
      <c r="O2203" s="18"/>
    </row>
    <row r="2204" ht="12.75">
      <c r="O2204" s="18"/>
    </row>
    <row r="2205" ht="12.75">
      <c r="O2205" s="18"/>
    </row>
    <row r="2206" ht="12.75">
      <c r="O2206" s="18"/>
    </row>
    <row r="2207" ht="12.75">
      <c r="O2207" s="18"/>
    </row>
    <row r="2208" ht="12.75">
      <c r="O2208" s="18"/>
    </row>
    <row r="2209" ht="12.75">
      <c r="O2209" s="18"/>
    </row>
    <row r="2210" ht="12.75">
      <c r="O2210" s="18"/>
    </row>
    <row r="2211" ht="12.75">
      <c r="O2211" s="18"/>
    </row>
    <row r="2212" ht="12.75">
      <c r="O2212" s="18"/>
    </row>
    <row r="2213" ht="12.75">
      <c r="O2213" s="18"/>
    </row>
    <row r="2214" ht="12.75">
      <c r="O2214" s="18"/>
    </row>
    <row r="2215" ht="12.75">
      <c r="O2215" s="18"/>
    </row>
    <row r="2216" ht="12.75">
      <c r="O2216" s="18"/>
    </row>
    <row r="2217" ht="12.75">
      <c r="O2217" s="18"/>
    </row>
    <row r="2218" ht="12.75">
      <c r="O2218" s="18"/>
    </row>
    <row r="2219" ht="12.75">
      <c r="O2219" s="18"/>
    </row>
    <row r="2220" ht="12.75">
      <c r="O2220" s="18"/>
    </row>
    <row r="2221" ht="12.75">
      <c r="O2221" s="18"/>
    </row>
    <row r="2222" ht="12.75">
      <c r="O2222" s="18"/>
    </row>
    <row r="2223" ht="12.75">
      <c r="O2223" s="18"/>
    </row>
    <row r="2224" ht="12.75">
      <c r="O2224" s="18"/>
    </row>
    <row r="2225" ht="12.75">
      <c r="O2225" s="18"/>
    </row>
    <row r="2226" ht="12.75">
      <c r="O2226" s="18"/>
    </row>
    <row r="2227" ht="12.75">
      <c r="O2227" s="18"/>
    </row>
    <row r="2228" ht="12.75">
      <c r="O2228" s="18"/>
    </row>
    <row r="2229" ht="12.75">
      <c r="O2229" s="18"/>
    </row>
    <row r="2230" ht="12.75">
      <c r="O2230" s="18"/>
    </row>
    <row r="2231" ht="12.75">
      <c r="O2231" s="18"/>
    </row>
    <row r="2232" ht="12.75">
      <c r="O2232" s="18"/>
    </row>
    <row r="2233" ht="12.75">
      <c r="O2233" s="18"/>
    </row>
    <row r="2234" ht="12.75">
      <c r="O2234" s="18"/>
    </row>
    <row r="2235" ht="12.75">
      <c r="O2235" s="18"/>
    </row>
    <row r="2236" ht="12.75">
      <c r="O2236" s="18"/>
    </row>
    <row r="2237" ht="12.75">
      <c r="O2237" s="18"/>
    </row>
    <row r="2238" ht="12.75">
      <c r="O2238" s="18"/>
    </row>
    <row r="2239" ht="12.75">
      <c r="O2239" s="18"/>
    </row>
    <row r="2240" ht="12.75">
      <c r="O2240" s="18"/>
    </row>
    <row r="2241" ht="12.75">
      <c r="O2241" s="18"/>
    </row>
    <row r="2242" ht="12.75">
      <c r="O2242" s="18"/>
    </row>
    <row r="2243" ht="12.75">
      <c r="O2243" s="18"/>
    </row>
    <row r="2244" ht="12.75">
      <c r="O2244" s="18"/>
    </row>
    <row r="2245" ht="12.75">
      <c r="O2245" s="18"/>
    </row>
    <row r="2246" ht="12.75">
      <c r="O2246" s="18"/>
    </row>
    <row r="2247" ht="12.75">
      <c r="O2247" s="18"/>
    </row>
    <row r="2248" ht="12.75">
      <c r="O2248" s="18"/>
    </row>
    <row r="2249" ht="12.75">
      <c r="O2249" s="18"/>
    </row>
    <row r="2250" ht="12.75">
      <c r="O2250" s="18"/>
    </row>
    <row r="2251" ht="12.75">
      <c r="O2251" s="18"/>
    </row>
    <row r="2252" ht="12.75">
      <c r="O2252" s="18"/>
    </row>
    <row r="2253" ht="12.75">
      <c r="O2253" s="18"/>
    </row>
    <row r="2254" ht="12.75">
      <c r="O2254" s="18"/>
    </row>
    <row r="2255" ht="12.75">
      <c r="O2255" s="18"/>
    </row>
    <row r="2256" ht="12.75">
      <c r="O2256" s="18"/>
    </row>
    <row r="2257" ht="12.75">
      <c r="O2257" s="18"/>
    </row>
    <row r="2258" ht="12.75">
      <c r="O2258" s="18"/>
    </row>
    <row r="2259" ht="12.75">
      <c r="O2259" s="18"/>
    </row>
    <row r="2260" ht="12.75">
      <c r="O2260" s="18"/>
    </row>
    <row r="2261" ht="12.75">
      <c r="O2261" s="18"/>
    </row>
    <row r="2262" ht="12.75">
      <c r="O2262" s="18"/>
    </row>
    <row r="2263" ht="12.75">
      <c r="O2263" s="18"/>
    </row>
    <row r="2264" ht="12.75">
      <c r="O2264" s="18"/>
    </row>
    <row r="2265" ht="12.75">
      <c r="O2265" s="18"/>
    </row>
    <row r="2266" ht="12.75">
      <c r="O2266" s="18"/>
    </row>
    <row r="2267" ht="12.75">
      <c r="O2267" s="18"/>
    </row>
    <row r="2268" ht="12.75">
      <c r="O2268" s="18"/>
    </row>
    <row r="2269" ht="12.75">
      <c r="O2269" s="18"/>
    </row>
    <row r="2270" ht="12.75">
      <c r="O2270" s="18"/>
    </row>
    <row r="2271" ht="12.75">
      <c r="O2271" s="18"/>
    </row>
    <row r="2272" ht="12.75">
      <c r="O2272" s="18"/>
    </row>
    <row r="2273" ht="12.75">
      <c r="O2273" s="18"/>
    </row>
    <row r="2274" ht="12.75">
      <c r="O2274" s="18"/>
    </row>
    <row r="2275" ht="12.75">
      <c r="O2275" s="18"/>
    </row>
    <row r="2276" ht="12.75">
      <c r="O2276" s="18"/>
    </row>
    <row r="2277" ht="12.75">
      <c r="O2277" s="18"/>
    </row>
    <row r="2278" ht="12.75">
      <c r="O2278" s="18"/>
    </row>
    <row r="2279" ht="12.75">
      <c r="O2279" s="18"/>
    </row>
    <row r="2280" ht="12.75">
      <c r="O2280" s="18"/>
    </row>
    <row r="2281" ht="12.75">
      <c r="O2281" s="18"/>
    </row>
    <row r="2282" ht="12.75">
      <c r="O2282" s="18"/>
    </row>
    <row r="2283" ht="12.75">
      <c r="O2283" s="18"/>
    </row>
    <row r="2284" ht="12.75">
      <c r="O2284" s="18"/>
    </row>
    <row r="2285" ht="12.75">
      <c r="O2285" s="18"/>
    </row>
    <row r="2286" ht="12.75">
      <c r="O2286" s="18"/>
    </row>
    <row r="2287" ht="12.75">
      <c r="O2287" s="18"/>
    </row>
    <row r="2288" ht="12.75">
      <c r="O2288" s="18"/>
    </row>
    <row r="2289" ht="12.75">
      <c r="O2289" s="18"/>
    </row>
    <row r="2290" ht="12.75">
      <c r="O2290" s="18"/>
    </row>
    <row r="2291" ht="12.75">
      <c r="O2291" s="18"/>
    </row>
    <row r="2292" ht="12.75">
      <c r="O2292" s="18"/>
    </row>
    <row r="2293" ht="12.75">
      <c r="O2293" s="18"/>
    </row>
    <row r="2294" ht="12.75">
      <c r="O2294" s="18"/>
    </row>
    <row r="2295" ht="12.75">
      <c r="O2295" s="18"/>
    </row>
    <row r="2296" ht="12.75">
      <c r="O2296" s="18"/>
    </row>
    <row r="2297" ht="12.75">
      <c r="O2297" s="18"/>
    </row>
    <row r="2298" ht="12.75">
      <c r="O2298" s="18"/>
    </row>
    <row r="2299" ht="12.75">
      <c r="O2299" s="18"/>
    </row>
    <row r="2300" ht="12.75">
      <c r="O2300" s="18"/>
    </row>
    <row r="2301" ht="12.75">
      <c r="O2301" s="18"/>
    </row>
    <row r="2302" ht="12.75">
      <c r="O2302" s="18"/>
    </row>
    <row r="2303" ht="12.75">
      <c r="O2303" s="18"/>
    </row>
    <row r="2304" ht="12.75">
      <c r="O2304" s="18"/>
    </row>
    <row r="2305" ht="12.75">
      <c r="O2305" s="18"/>
    </row>
    <row r="2306" ht="12.75">
      <c r="O2306" s="18"/>
    </row>
    <row r="2307" ht="12.75">
      <c r="O2307" s="18"/>
    </row>
    <row r="2308" ht="12.75">
      <c r="O2308" s="18"/>
    </row>
    <row r="2309" ht="12.75">
      <c r="O2309" s="18"/>
    </row>
    <row r="2310" ht="12.75">
      <c r="O2310" s="18"/>
    </row>
    <row r="2311" ht="12.75">
      <c r="O2311" s="18"/>
    </row>
    <row r="2312" ht="12.75">
      <c r="O2312" s="18"/>
    </row>
    <row r="2313" ht="12.75">
      <c r="O2313" s="18"/>
    </row>
    <row r="2314" ht="12.75">
      <c r="O2314" s="18"/>
    </row>
    <row r="2315" ht="12.75">
      <c r="O2315" s="18"/>
    </row>
    <row r="2316" ht="12.75">
      <c r="O2316" s="18"/>
    </row>
    <row r="2317" ht="12.75">
      <c r="O2317" s="18"/>
    </row>
    <row r="2318" ht="12.75">
      <c r="O2318" s="18"/>
    </row>
    <row r="2319" ht="12.75">
      <c r="O2319" s="18"/>
    </row>
    <row r="2320" ht="12.75">
      <c r="O2320" s="18"/>
    </row>
    <row r="2321" ht="12.75">
      <c r="O2321" s="18"/>
    </row>
    <row r="2322" ht="12.75">
      <c r="O2322" s="18"/>
    </row>
    <row r="2323" ht="12.75">
      <c r="O2323" s="18"/>
    </row>
    <row r="2324" ht="12.75">
      <c r="O2324" s="18"/>
    </row>
    <row r="2325" ht="12.75">
      <c r="O2325" s="18"/>
    </row>
    <row r="2326" ht="12.75">
      <c r="O2326" s="18"/>
    </row>
    <row r="2327" ht="12.75">
      <c r="O2327" s="18"/>
    </row>
    <row r="2328" ht="12.75">
      <c r="O2328" s="18"/>
    </row>
    <row r="2329" ht="12.75">
      <c r="O2329" s="18"/>
    </row>
    <row r="2330" ht="12.75">
      <c r="O2330" s="18"/>
    </row>
    <row r="2331" ht="12.75">
      <c r="O2331" s="18"/>
    </row>
    <row r="2332" ht="12.75">
      <c r="O2332" s="18"/>
    </row>
    <row r="2333" ht="12.75">
      <c r="O2333" s="18"/>
    </row>
    <row r="2334" ht="12.75">
      <c r="O2334" s="18"/>
    </row>
    <row r="2335" ht="12.75">
      <c r="O2335" s="18"/>
    </row>
    <row r="2336" ht="12.75">
      <c r="O2336" s="18"/>
    </row>
    <row r="2337" ht="12.75">
      <c r="O2337" s="18"/>
    </row>
    <row r="2338" ht="12.75">
      <c r="O2338" s="18"/>
    </row>
    <row r="2339" ht="12.75">
      <c r="O2339" s="18"/>
    </row>
    <row r="2340" ht="12.75">
      <c r="O2340" s="18"/>
    </row>
    <row r="2341" ht="12.75">
      <c r="O2341" s="18"/>
    </row>
    <row r="2342" ht="12.75">
      <c r="O2342" s="18"/>
    </row>
    <row r="2343" ht="12.75">
      <c r="O2343" s="18"/>
    </row>
    <row r="2344" ht="12.75">
      <c r="O2344" s="18"/>
    </row>
    <row r="2345" ht="12.75">
      <c r="O2345" s="18"/>
    </row>
    <row r="2346" ht="12.75">
      <c r="O2346" s="18"/>
    </row>
    <row r="2347" ht="12.75">
      <c r="O2347" s="18"/>
    </row>
    <row r="2348" ht="12.75">
      <c r="O2348" s="18"/>
    </row>
    <row r="2349" ht="12.75">
      <c r="O2349" s="18"/>
    </row>
    <row r="2350" ht="12.75">
      <c r="O2350" s="18"/>
    </row>
    <row r="2351" ht="12.75">
      <c r="O2351" s="18"/>
    </row>
    <row r="2352" ht="12.75">
      <c r="O2352" s="18"/>
    </row>
    <row r="2353" ht="12.75">
      <c r="O2353" s="18"/>
    </row>
    <row r="2354" ht="12.75">
      <c r="O2354" s="18"/>
    </row>
    <row r="2355" ht="12.75">
      <c r="O2355" s="18"/>
    </row>
    <row r="2356" ht="12.75">
      <c r="O2356" s="18"/>
    </row>
    <row r="2357" ht="12.75">
      <c r="O2357" s="18"/>
    </row>
    <row r="2358" ht="12.75">
      <c r="O2358" s="18"/>
    </row>
    <row r="2359" ht="12.75">
      <c r="O2359" s="18"/>
    </row>
    <row r="2360" ht="12.75">
      <c r="O2360" s="18"/>
    </row>
    <row r="2361" ht="12.75">
      <c r="O2361" s="18"/>
    </row>
    <row r="2362" ht="12.75">
      <c r="O2362" s="18"/>
    </row>
    <row r="2363" ht="12.75">
      <c r="O2363" s="18"/>
    </row>
    <row r="2364" ht="12.75">
      <c r="O2364" s="18"/>
    </row>
    <row r="2365" ht="12.75">
      <c r="O2365" s="18"/>
    </row>
    <row r="2366" ht="12.75">
      <c r="O2366" s="18"/>
    </row>
    <row r="2367" ht="12.75">
      <c r="O2367" s="18"/>
    </row>
    <row r="2368" ht="12.75">
      <c r="O2368" s="18"/>
    </row>
    <row r="2369" ht="12.75">
      <c r="O2369" s="18"/>
    </row>
    <row r="2370" ht="12.75">
      <c r="O2370" s="18"/>
    </row>
    <row r="2371" ht="12.75">
      <c r="O2371" s="18"/>
    </row>
    <row r="2372" ht="12.75">
      <c r="O2372" s="18"/>
    </row>
    <row r="2373" ht="12.75">
      <c r="O2373" s="18"/>
    </row>
    <row r="2374" ht="12.75">
      <c r="O2374" s="18"/>
    </row>
    <row r="2375" ht="12.75">
      <c r="O2375" s="18"/>
    </row>
    <row r="2376" ht="12.75">
      <c r="O2376" s="18"/>
    </row>
    <row r="2377" ht="12.75">
      <c r="O2377" s="18"/>
    </row>
    <row r="2378" ht="12.75">
      <c r="O2378" s="18"/>
    </row>
    <row r="2379" ht="12.75">
      <c r="O2379" s="18"/>
    </row>
    <row r="2380" ht="12.75">
      <c r="O2380" s="18"/>
    </row>
    <row r="2381" ht="12.75">
      <c r="O2381" s="18"/>
    </row>
    <row r="2382" ht="12.75">
      <c r="O2382" s="18"/>
    </row>
    <row r="2383" ht="12.75">
      <c r="O2383" s="18"/>
    </row>
    <row r="2384" ht="12.75">
      <c r="O2384" s="18"/>
    </row>
    <row r="2385" ht="12.75">
      <c r="O2385" s="18"/>
    </row>
    <row r="2386" ht="12.75">
      <c r="O2386" s="18"/>
    </row>
    <row r="2387" ht="12.75">
      <c r="O2387" s="18"/>
    </row>
    <row r="2388" ht="12.75">
      <c r="O2388" s="18"/>
    </row>
    <row r="2389" ht="12.75">
      <c r="O2389" s="18"/>
    </row>
    <row r="2390" ht="12.75">
      <c r="O2390" s="18"/>
    </row>
    <row r="2391" ht="12.75">
      <c r="O2391" s="18"/>
    </row>
    <row r="2392" ht="12.75">
      <c r="O2392" s="18"/>
    </row>
    <row r="2393" ht="12.75">
      <c r="O2393" s="18"/>
    </row>
    <row r="2394" ht="12.75">
      <c r="O2394" s="18"/>
    </row>
    <row r="2395" ht="12.75">
      <c r="O2395" s="18"/>
    </row>
    <row r="2396" ht="12.75">
      <c r="O2396" s="18"/>
    </row>
    <row r="2397" ht="12.75">
      <c r="O2397" s="18"/>
    </row>
    <row r="2398" ht="12.75">
      <c r="O2398" s="18"/>
    </row>
    <row r="2399" ht="12.75">
      <c r="O2399" s="18"/>
    </row>
    <row r="2400" ht="12.75">
      <c r="O2400" s="18"/>
    </row>
    <row r="2401" ht="12.75">
      <c r="O2401" s="18"/>
    </row>
    <row r="2402" ht="12.75">
      <c r="O2402" s="18"/>
    </row>
    <row r="2403" ht="12.75">
      <c r="O2403" s="18"/>
    </row>
    <row r="2404" ht="12.75">
      <c r="O2404" s="18"/>
    </row>
    <row r="2405" ht="12.75">
      <c r="O2405" s="18"/>
    </row>
    <row r="2406" ht="12.75">
      <c r="O2406" s="18"/>
    </row>
    <row r="2407" ht="12.75">
      <c r="O2407" s="18"/>
    </row>
    <row r="2408" ht="12.75">
      <c r="O2408" s="18"/>
    </row>
    <row r="2409" ht="12.75">
      <c r="O2409" s="18"/>
    </row>
    <row r="2410" ht="12.75">
      <c r="O2410" s="18"/>
    </row>
    <row r="2411" ht="12.75">
      <c r="O2411" s="18"/>
    </row>
    <row r="2412" ht="12.75">
      <c r="O2412" s="18"/>
    </row>
    <row r="2413" ht="12.75">
      <c r="O2413" s="18"/>
    </row>
    <row r="2414" ht="12.75">
      <c r="O2414" s="18"/>
    </row>
    <row r="2415" ht="12.75">
      <c r="O2415" s="18"/>
    </row>
    <row r="2416" ht="12.75">
      <c r="O2416" s="18"/>
    </row>
    <row r="2417" ht="12.75">
      <c r="O2417" s="18"/>
    </row>
    <row r="2418" ht="12.75">
      <c r="O2418" s="18"/>
    </row>
    <row r="2419" ht="12.75">
      <c r="O2419" s="18"/>
    </row>
    <row r="2420" ht="12.75">
      <c r="O2420" s="18"/>
    </row>
    <row r="2421" ht="12.75">
      <c r="O2421" s="18"/>
    </row>
    <row r="2422" ht="12.75">
      <c r="O2422" s="18"/>
    </row>
    <row r="2423" ht="12.75">
      <c r="O2423" s="18"/>
    </row>
    <row r="2424" ht="12.75">
      <c r="O2424" s="18"/>
    </row>
    <row r="2425" ht="12.75">
      <c r="O2425" s="18"/>
    </row>
    <row r="2426" ht="12.75">
      <c r="O2426" s="18"/>
    </row>
    <row r="2427" ht="12.75">
      <c r="O2427" s="18"/>
    </row>
    <row r="2428" ht="12.75">
      <c r="O2428" s="18"/>
    </row>
    <row r="2429" ht="12.75">
      <c r="O2429" s="18"/>
    </row>
    <row r="2430" ht="12.75">
      <c r="O2430" s="18"/>
    </row>
    <row r="2431" ht="12.75">
      <c r="O2431" s="18"/>
    </row>
    <row r="2432" ht="12.75">
      <c r="O2432" s="18"/>
    </row>
    <row r="2433" ht="12.75">
      <c r="O2433" s="18"/>
    </row>
    <row r="2434" ht="12.75">
      <c r="O2434" s="18"/>
    </row>
    <row r="2435" ht="12.75">
      <c r="O2435" s="18"/>
    </row>
    <row r="2436" ht="12.75">
      <c r="O2436" s="18"/>
    </row>
    <row r="2437" ht="12.75">
      <c r="O2437" s="18"/>
    </row>
    <row r="2438" ht="12.75">
      <c r="O2438" s="18"/>
    </row>
    <row r="2439" ht="12.75">
      <c r="O2439" s="18"/>
    </row>
    <row r="2440" ht="12.75">
      <c r="O2440" s="18"/>
    </row>
    <row r="2441" ht="12.75">
      <c r="O2441" s="18"/>
    </row>
    <row r="2442" ht="12.75">
      <c r="O2442" s="18"/>
    </row>
    <row r="2443" ht="12.75">
      <c r="O2443" s="18"/>
    </row>
    <row r="2444" ht="12.75">
      <c r="O2444" s="18"/>
    </row>
    <row r="2445" ht="12.75">
      <c r="O2445" s="18"/>
    </row>
    <row r="2446" ht="12.75">
      <c r="O2446" s="18"/>
    </row>
    <row r="2447" ht="12.75">
      <c r="O2447" s="18"/>
    </row>
    <row r="2448" ht="12.75">
      <c r="O2448" s="18"/>
    </row>
    <row r="2449" ht="12.75">
      <c r="O2449" s="18"/>
    </row>
    <row r="2450" ht="12.75">
      <c r="O2450" s="18"/>
    </row>
    <row r="2451" ht="12.75">
      <c r="O2451" s="18"/>
    </row>
    <row r="2452" ht="12.75">
      <c r="O2452" s="18"/>
    </row>
    <row r="2453" ht="12.75">
      <c r="O2453" s="18"/>
    </row>
    <row r="2454" ht="12.75">
      <c r="O2454" s="18"/>
    </row>
    <row r="2455" ht="12.75">
      <c r="O2455" s="18"/>
    </row>
    <row r="2456" ht="12.75">
      <c r="O2456" s="18"/>
    </row>
    <row r="2457" ht="12.75">
      <c r="O2457" s="18"/>
    </row>
    <row r="2458" ht="12.75">
      <c r="O2458" s="18"/>
    </row>
    <row r="2459" ht="12.75">
      <c r="O2459" s="18"/>
    </row>
    <row r="2460" ht="12.75">
      <c r="O2460" s="18"/>
    </row>
    <row r="2461" ht="12.75">
      <c r="O2461" s="18"/>
    </row>
    <row r="2462" ht="12.75">
      <c r="O2462" s="18"/>
    </row>
    <row r="2463" ht="12.75">
      <c r="O2463" s="18"/>
    </row>
    <row r="2464" ht="12.75">
      <c r="O2464" s="18"/>
    </row>
    <row r="2465" ht="12.75">
      <c r="O2465" s="18"/>
    </row>
    <row r="2466" ht="12.75">
      <c r="O2466" s="18"/>
    </row>
    <row r="2467" ht="12.75">
      <c r="O2467" s="18"/>
    </row>
    <row r="2468" ht="12.75">
      <c r="O2468" s="18"/>
    </row>
    <row r="2469" ht="12.75">
      <c r="O2469" s="18"/>
    </row>
    <row r="2470" ht="12.75">
      <c r="O2470" s="18"/>
    </row>
    <row r="2471" ht="12.75">
      <c r="O2471" s="18"/>
    </row>
    <row r="2472" ht="12.75">
      <c r="O2472" s="18"/>
    </row>
    <row r="2473" ht="12.75">
      <c r="O2473" s="18"/>
    </row>
    <row r="2474" ht="12.75">
      <c r="O2474" s="18"/>
    </row>
    <row r="2475" ht="12.75">
      <c r="O2475" s="18"/>
    </row>
    <row r="2476" ht="12.75">
      <c r="O2476" s="18"/>
    </row>
    <row r="2477" ht="12.75">
      <c r="O2477" s="18"/>
    </row>
    <row r="2478" ht="12.75">
      <c r="O2478" s="18"/>
    </row>
    <row r="2479" ht="12.75">
      <c r="O2479" s="18"/>
    </row>
    <row r="2480" ht="12.75">
      <c r="O2480" s="18"/>
    </row>
    <row r="2481" ht="12.75">
      <c r="O2481" s="18"/>
    </row>
    <row r="2482" ht="12.75">
      <c r="O2482" s="18"/>
    </row>
    <row r="2483" ht="12.75">
      <c r="O2483" s="18"/>
    </row>
    <row r="2484" ht="12.75">
      <c r="O2484" s="18"/>
    </row>
    <row r="2485" ht="12.75">
      <c r="O2485" s="18"/>
    </row>
    <row r="2486" ht="12.75">
      <c r="O2486" s="18"/>
    </row>
    <row r="2487" ht="12.75">
      <c r="O2487" s="18"/>
    </row>
    <row r="2488" ht="12.75">
      <c r="O2488" s="18"/>
    </row>
    <row r="2489" ht="12.75">
      <c r="O2489" s="18"/>
    </row>
    <row r="2490" ht="12.75">
      <c r="O2490" s="18"/>
    </row>
    <row r="2491" ht="12.75">
      <c r="O2491" s="18"/>
    </row>
    <row r="2492" ht="12.75">
      <c r="O2492" s="18"/>
    </row>
    <row r="2493" ht="12.75">
      <c r="O2493" s="18"/>
    </row>
    <row r="2494" ht="12.75">
      <c r="O2494" s="18"/>
    </row>
    <row r="2495" ht="12.75">
      <c r="O2495" s="18"/>
    </row>
    <row r="2496" ht="12.75">
      <c r="O2496" s="18"/>
    </row>
    <row r="2497" ht="12.75">
      <c r="O2497" s="18"/>
    </row>
    <row r="2498" ht="12.75">
      <c r="O2498" s="18"/>
    </row>
    <row r="2499" ht="12.75">
      <c r="O2499" s="18"/>
    </row>
    <row r="2500" ht="12.75">
      <c r="O2500" s="18"/>
    </row>
    <row r="2501" ht="12.75">
      <c r="O2501" s="18"/>
    </row>
    <row r="2502" ht="12.75">
      <c r="O2502" s="18"/>
    </row>
    <row r="2503" ht="12.75">
      <c r="O2503" s="18"/>
    </row>
    <row r="2504" ht="12.75">
      <c r="O2504" s="18"/>
    </row>
    <row r="2505" ht="12.75">
      <c r="O2505" s="18"/>
    </row>
    <row r="2506" ht="12.75">
      <c r="O2506" s="18"/>
    </row>
    <row r="2507" ht="12.75">
      <c r="O2507" s="18"/>
    </row>
    <row r="2508" ht="12.75">
      <c r="O2508" s="18"/>
    </row>
    <row r="2509" ht="12.75">
      <c r="O2509" s="18"/>
    </row>
    <row r="2510" ht="12.75">
      <c r="O2510" s="18"/>
    </row>
    <row r="2511" ht="12.75">
      <c r="O2511" s="18"/>
    </row>
    <row r="2512" ht="12.75">
      <c r="O2512" s="18"/>
    </row>
    <row r="2513" ht="12.75">
      <c r="O2513" s="18"/>
    </row>
    <row r="2514" ht="12.75">
      <c r="O2514" s="18"/>
    </row>
    <row r="2515" ht="12.75">
      <c r="O2515" s="18"/>
    </row>
    <row r="2516" ht="12.75">
      <c r="O2516" s="18"/>
    </row>
    <row r="2517" ht="12.75">
      <c r="O2517" s="18"/>
    </row>
    <row r="2518" ht="12.75">
      <c r="O2518" s="18"/>
    </row>
    <row r="2519" ht="12.75">
      <c r="O2519" s="18"/>
    </row>
    <row r="2520" ht="12.75">
      <c r="O2520" s="18"/>
    </row>
    <row r="2521" ht="12.75">
      <c r="O2521" s="18"/>
    </row>
    <row r="2522" ht="12.75">
      <c r="O2522" s="18"/>
    </row>
    <row r="2523" ht="12.75">
      <c r="O2523" s="18"/>
    </row>
    <row r="2524" ht="12.75">
      <c r="O2524" s="18"/>
    </row>
    <row r="2525" ht="12.75">
      <c r="O2525" s="18"/>
    </row>
    <row r="2526" ht="12.75">
      <c r="O2526" s="18"/>
    </row>
    <row r="2527" ht="12.75">
      <c r="O2527" s="18"/>
    </row>
    <row r="2528" ht="12.75">
      <c r="O2528" s="18"/>
    </row>
    <row r="2529" ht="12.75">
      <c r="O2529" s="18"/>
    </row>
    <row r="2530" ht="12.75">
      <c r="O2530" s="18"/>
    </row>
    <row r="2531" ht="12.75">
      <c r="O2531" s="18"/>
    </row>
    <row r="2532" ht="12.75">
      <c r="O2532" s="18"/>
    </row>
    <row r="2533" ht="12.75">
      <c r="O2533" s="18"/>
    </row>
    <row r="2534" ht="12.75">
      <c r="O2534" s="18"/>
    </row>
    <row r="2535" ht="12.75">
      <c r="O2535" s="18"/>
    </row>
    <row r="2536" ht="12.75">
      <c r="O2536" s="18"/>
    </row>
    <row r="2537" ht="12.75">
      <c r="O2537" s="18"/>
    </row>
    <row r="2538" ht="12.75">
      <c r="O2538" s="18"/>
    </row>
    <row r="2539" ht="12.75">
      <c r="O2539" s="18"/>
    </row>
    <row r="2540" ht="12.75">
      <c r="O2540" s="18"/>
    </row>
    <row r="2541" ht="12.75">
      <c r="O2541" s="18"/>
    </row>
    <row r="2542" ht="12.75">
      <c r="O2542" s="18"/>
    </row>
    <row r="2543" ht="12.75">
      <c r="O2543" s="18"/>
    </row>
    <row r="2544" ht="12.75">
      <c r="O2544" s="18"/>
    </row>
    <row r="2545" ht="12.75">
      <c r="O2545" s="18"/>
    </row>
    <row r="2546" ht="12.75">
      <c r="O2546" s="18"/>
    </row>
    <row r="2547" ht="12.75">
      <c r="O2547" s="18"/>
    </row>
    <row r="2548" ht="12.75">
      <c r="O2548" s="18"/>
    </row>
    <row r="2549" ht="12.75">
      <c r="O2549" s="18"/>
    </row>
    <row r="2550" ht="12.75">
      <c r="O2550" s="18"/>
    </row>
    <row r="2551" ht="12.75">
      <c r="O2551" s="18"/>
    </row>
    <row r="2552" ht="12.75">
      <c r="O2552" s="18"/>
    </row>
    <row r="2553" ht="12.75">
      <c r="O2553" s="18"/>
    </row>
    <row r="2554" ht="12.75">
      <c r="O2554" s="18"/>
    </row>
    <row r="2555" ht="12.75">
      <c r="O2555" s="18"/>
    </row>
    <row r="2556" ht="12.75">
      <c r="O2556" s="18"/>
    </row>
    <row r="2557" ht="12.75">
      <c r="O2557" s="18"/>
    </row>
    <row r="2558" ht="12.75">
      <c r="O2558" s="18"/>
    </row>
    <row r="2559" ht="12.75">
      <c r="O2559" s="18"/>
    </row>
    <row r="2560" ht="12.75">
      <c r="O2560" s="18"/>
    </row>
    <row r="2561" ht="12.75">
      <c r="O2561" s="18"/>
    </row>
    <row r="2562" ht="12.75">
      <c r="O2562" s="18"/>
    </row>
    <row r="2563" ht="12.75">
      <c r="O2563" s="18"/>
    </row>
    <row r="2564" ht="12.75">
      <c r="O2564" s="18"/>
    </row>
    <row r="2565" ht="12.75">
      <c r="O2565" s="18"/>
    </row>
    <row r="2566" ht="12.75">
      <c r="O2566" s="18"/>
    </row>
    <row r="2567" ht="12.75">
      <c r="O2567" s="18"/>
    </row>
    <row r="2568" ht="12.75">
      <c r="O2568" s="18"/>
    </row>
    <row r="2569" ht="12.75">
      <c r="O2569" s="18"/>
    </row>
    <row r="2570" ht="12.75">
      <c r="O2570" s="18"/>
    </row>
    <row r="2571" ht="12.75">
      <c r="O2571" s="18"/>
    </row>
    <row r="2572" ht="12.75">
      <c r="O2572" s="18"/>
    </row>
    <row r="2573" ht="12.75">
      <c r="O2573" s="18"/>
    </row>
    <row r="2574" ht="12.75">
      <c r="O2574" s="18"/>
    </row>
    <row r="2575" ht="12.75">
      <c r="O2575" s="18"/>
    </row>
    <row r="2576" ht="12.75">
      <c r="O2576" s="18"/>
    </row>
    <row r="2577" ht="12.75">
      <c r="O2577" s="18"/>
    </row>
    <row r="2578" ht="12.75">
      <c r="O2578" s="18"/>
    </row>
    <row r="2579" ht="12.75">
      <c r="O2579" s="18"/>
    </row>
    <row r="2580" ht="12.75">
      <c r="O2580" s="18"/>
    </row>
    <row r="2581" ht="12.75">
      <c r="O2581" s="18"/>
    </row>
    <row r="2582" ht="12.75">
      <c r="O2582" s="18"/>
    </row>
    <row r="2583" ht="12.75">
      <c r="O2583" s="18"/>
    </row>
    <row r="2584" ht="12.75">
      <c r="O2584" s="18"/>
    </row>
    <row r="2585" ht="12.75">
      <c r="O2585" s="18"/>
    </row>
    <row r="2586" ht="12.75">
      <c r="O2586" s="18"/>
    </row>
    <row r="2587" ht="12.75">
      <c r="O2587" s="18"/>
    </row>
    <row r="2588" ht="12.75">
      <c r="O2588" s="18"/>
    </row>
    <row r="2589" ht="12.75">
      <c r="O2589" s="18"/>
    </row>
    <row r="2590" ht="12.75">
      <c r="O2590" s="18"/>
    </row>
    <row r="2591" ht="12.75">
      <c r="O2591" s="18"/>
    </row>
    <row r="2592" ht="12.75">
      <c r="O2592" s="18"/>
    </row>
    <row r="2593" ht="12.75">
      <c r="O2593" s="18"/>
    </row>
    <row r="2594" ht="12.75">
      <c r="O2594" s="18"/>
    </row>
    <row r="2595" ht="12.75">
      <c r="O2595" s="18"/>
    </row>
    <row r="2596" ht="12.75">
      <c r="O2596" s="18"/>
    </row>
    <row r="2597" ht="12.75">
      <c r="O2597" s="18"/>
    </row>
    <row r="2598" ht="12.75">
      <c r="O2598" s="18"/>
    </row>
    <row r="2599" ht="12.75">
      <c r="O2599" s="18"/>
    </row>
    <row r="2600" ht="12.75">
      <c r="O2600" s="18"/>
    </row>
    <row r="2601" ht="12.75">
      <c r="O2601" s="18"/>
    </row>
    <row r="2602" ht="12.75">
      <c r="O2602" s="18"/>
    </row>
    <row r="2603" ht="12.75">
      <c r="O2603" s="18"/>
    </row>
    <row r="2604" ht="12.75">
      <c r="O2604" s="18"/>
    </row>
    <row r="2605" ht="12.75">
      <c r="O2605" s="18"/>
    </row>
    <row r="2606" ht="12.75">
      <c r="O2606" s="18"/>
    </row>
    <row r="2607" ht="12.75">
      <c r="O2607" s="18"/>
    </row>
    <row r="2608" ht="12.75">
      <c r="O2608" s="18"/>
    </row>
    <row r="2609" ht="12.75">
      <c r="O2609" s="18"/>
    </row>
    <row r="2610" ht="12.75">
      <c r="O2610" s="18"/>
    </row>
    <row r="2611" ht="12.75">
      <c r="O2611" s="18"/>
    </row>
    <row r="2612" ht="12.75">
      <c r="O2612" s="18"/>
    </row>
    <row r="2613" ht="12.75">
      <c r="O2613" s="18"/>
    </row>
    <row r="2614" ht="12.75">
      <c r="O2614" s="18"/>
    </row>
    <row r="2615" ht="12.75">
      <c r="O2615" s="18"/>
    </row>
    <row r="2616" ht="12.75">
      <c r="O2616" s="18"/>
    </row>
    <row r="2617" ht="12.75">
      <c r="O2617" s="18"/>
    </row>
    <row r="2618" ht="12.75">
      <c r="O2618" s="18"/>
    </row>
    <row r="2619" ht="12.75">
      <c r="O2619" s="18"/>
    </row>
    <row r="2620" ht="12.75">
      <c r="O2620" s="18"/>
    </row>
    <row r="2621" ht="12.75">
      <c r="O2621" s="18"/>
    </row>
    <row r="2622" ht="12.75">
      <c r="O2622" s="18"/>
    </row>
    <row r="2623" ht="12.75">
      <c r="O2623" s="18"/>
    </row>
    <row r="2624" ht="12.75">
      <c r="O2624" s="18"/>
    </row>
    <row r="2625" ht="12.75">
      <c r="O2625" s="18"/>
    </row>
    <row r="2626" ht="12.75">
      <c r="O2626" s="18"/>
    </row>
    <row r="2627" ht="12.75">
      <c r="O2627" s="18"/>
    </row>
    <row r="2628" ht="12.75">
      <c r="O2628" s="18"/>
    </row>
    <row r="2629" ht="12.75">
      <c r="O2629" s="18"/>
    </row>
    <row r="2630" ht="12.75">
      <c r="O2630" s="18"/>
    </row>
    <row r="2631" ht="12.75">
      <c r="O2631" s="18"/>
    </row>
    <row r="2632" ht="12.75">
      <c r="O2632" s="18"/>
    </row>
    <row r="2633" ht="12.75">
      <c r="O2633" s="18"/>
    </row>
    <row r="2634" ht="12.75">
      <c r="O2634" s="18"/>
    </row>
    <row r="2635" ht="12.75">
      <c r="O2635" s="18"/>
    </row>
    <row r="2636" ht="12.75">
      <c r="O2636" s="18"/>
    </row>
    <row r="2637" ht="12.75">
      <c r="O2637" s="18"/>
    </row>
    <row r="2638" ht="12.75">
      <c r="O2638" s="18"/>
    </row>
    <row r="2639" ht="12.75">
      <c r="O2639" s="18"/>
    </row>
    <row r="2640" ht="12.75">
      <c r="O2640" s="18"/>
    </row>
    <row r="2641" ht="12.75">
      <c r="O2641" s="18"/>
    </row>
    <row r="2642" ht="12.75">
      <c r="O2642" s="18"/>
    </row>
    <row r="2643" ht="12.75">
      <c r="O2643" s="18"/>
    </row>
    <row r="2644" ht="12.75">
      <c r="O2644" s="18"/>
    </row>
    <row r="2645" ht="12.75">
      <c r="O2645" s="18"/>
    </row>
    <row r="2646" ht="12.75">
      <c r="O2646" s="18"/>
    </row>
    <row r="2647" ht="12.75">
      <c r="O2647" s="18"/>
    </row>
    <row r="2648" ht="12.75">
      <c r="O2648" s="18"/>
    </row>
    <row r="2649" ht="12.75">
      <c r="O2649" s="18"/>
    </row>
    <row r="2650" ht="12.75">
      <c r="O2650" s="18"/>
    </row>
    <row r="2651" ht="12.75">
      <c r="O2651" s="18"/>
    </row>
    <row r="2652" ht="12.75">
      <c r="O2652" s="18"/>
    </row>
    <row r="2653" ht="12.75">
      <c r="O2653" s="18"/>
    </row>
    <row r="2654" ht="12.75">
      <c r="O2654" s="18"/>
    </row>
    <row r="2655" ht="12.75">
      <c r="O2655" s="18"/>
    </row>
    <row r="2656" ht="12.75">
      <c r="O2656" s="18"/>
    </row>
    <row r="2657" ht="12.75">
      <c r="O2657" s="18"/>
    </row>
    <row r="2658" ht="12.75">
      <c r="O2658" s="18"/>
    </row>
    <row r="2659" ht="12.75">
      <c r="O2659" s="18"/>
    </row>
    <row r="2660" ht="12.75">
      <c r="O2660" s="18"/>
    </row>
    <row r="2661" ht="12.75">
      <c r="O2661" s="18"/>
    </row>
    <row r="2662" ht="12.75">
      <c r="O2662" s="18"/>
    </row>
    <row r="2663" ht="12.75">
      <c r="O2663" s="18"/>
    </row>
    <row r="2664" ht="12.75">
      <c r="O2664" s="18"/>
    </row>
    <row r="2665" ht="12.75">
      <c r="O2665" s="18"/>
    </row>
    <row r="2666" ht="12.75">
      <c r="O2666" s="18"/>
    </row>
    <row r="2667" ht="12.75">
      <c r="O2667" s="18"/>
    </row>
    <row r="2668" ht="12.75">
      <c r="O2668" s="18"/>
    </row>
    <row r="2669" ht="12.75">
      <c r="O2669" s="18"/>
    </row>
    <row r="2670" ht="12.75">
      <c r="O2670" s="18"/>
    </row>
    <row r="2671" ht="12.75">
      <c r="O2671" s="18"/>
    </row>
    <row r="2672" ht="12.75">
      <c r="O2672" s="18"/>
    </row>
    <row r="2673" ht="12.75">
      <c r="O2673" s="18"/>
    </row>
    <row r="2674" ht="12.75">
      <c r="O2674" s="18"/>
    </row>
    <row r="2675" ht="12.75">
      <c r="O2675" s="18"/>
    </row>
    <row r="2676" ht="12.75">
      <c r="O2676" s="18"/>
    </row>
    <row r="2677" ht="12.75">
      <c r="O2677" s="18"/>
    </row>
    <row r="2678" ht="12.75">
      <c r="O2678" s="18"/>
    </row>
    <row r="2679" ht="12.75">
      <c r="O2679" s="18"/>
    </row>
    <row r="2680" ht="12.75">
      <c r="O2680" s="18"/>
    </row>
    <row r="2681" ht="12.75">
      <c r="O2681" s="18"/>
    </row>
    <row r="2682" ht="12.75">
      <c r="O2682" s="18"/>
    </row>
    <row r="2683" ht="12.75">
      <c r="O2683" s="18"/>
    </row>
    <row r="2684" ht="12.75">
      <c r="O2684" s="18"/>
    </row>
    <row r="2685" ht="12.75">
      <c r="O2685" s="18"/>
    </row>
    <row r="2686" ht="12.75">
      <c r="O2686" s="18"/>
    </row>
    <row r="2687" ht="12.75">
      <c r="O2687" s="18"/>
    </row>
    <row r="2688" ht="12.75">
      <c r="O2688" s="18"/>
    </row>
    <row r="2689" ht="12.75">
      <c r="O2689" s="18"/>
    </row>
    <row r="2690" ht="12.75">
      <c r="O2690" s="18"/>
    </row>
    <row r="2691" ht="12.75">
      <c r="O2691" s="18"/>
    </row>
    <row r="2692" ht="12.75">
      <c r="O2692" s="18"/>
    </row>
    <row r="2693" ht="12.75">
      <c r="O2693" s="18"/>
    </row>
    <row r="2694" ht="12.75">
      <c r="O2694" s="18"/>
    </row>
    <row r="2695" ht="12.75">
      <c r="O2695" s="18"/>
    </row>
    <row r="2696" ht="12.75">
      <c r="O2696" s="18"/>
    </row>
    <row r="2697" ht="12.75">
      <c r="O2697" s="18"/>
    </row>
    <row r="2698" ht="12.75">
      <c r="O2698" s="18"/>
    </row>
    <row r="2699" ht="12.75">
      <c r="O2699" s="18"/>
    </row>
    <row r="2700" ht="12.75">
      <c r="O2700" s="18"/>
    </row>
    <row r="2701" ht="12.75">
      <c r="O2701" s="18"/>
    </row>
    <row r="2702" ht="12.75">
      <c r="O2702" s="18"/>
    </row>
    <row r="2703" ht="12.75">
      <c r="O2703" s="18"/>
    </row>
    <row r="2704" ht="12.75">
      <c r="O2704" s="18"/>
    </row>
    <row r="2705" ht="12.75">
      <c r="O2705" s="18"/>
    </row>
    <row r="2706" ht="12.75">
      <c r="O2706" s="18"/>
    </row>
    <row r="2707" ht="12.75">
      <c r="O2707" s="18"/>
    </row>
    <row r="2708" ht="12.75">
      <c r="O2708" s="18"/>
    </row>
    <row r="2709" ht="12.75">
      <c r="O2709" s="18"/>
    </row>
    <row r="2710" ht="12.75">
      <c r="O2710" s="18"/>
    </row>
    <row r="2711" ht="12.75">
      <c r="O2711" s="18"/>
    </row>
    <row r="2712" ht="12.75">
      <c r="O2712" s="18"/>
    </row>
    <row r="2713" ht="12.75">
      <c r="O2713" s="18"/>
    </row>
    <row r="2714" ht="12.75">
      <c r="O2714" s="18"/>
    </row>
    <row r="2715" ht="12.75">
      <c r="O2715" s="18"/>
    </row>
    <row r="2716" ht="12.75">
      <c r="O2716" s="18"/>
    </row>
    <row r="2717" ht="12.75">
      <c r="O2717" s="18"/>
    </row>
    <row r="2718" ht="12.75">
      <c r="O2718" s="18"/>
    </row>
    <row r="2719" ht="12.75">
      <c r="O2719" s="18"/>
    </row>
    <row r="2720" ht="12.75">
      <c r="O2720" s="18"/>
    </row>
    <row r="2721" ht="12.75">
      <c r="O2721" s="18"/>
    </row>
    <row r="2722" ht="12.75">
      <c r="O2722" s="18"/>
    </row>
    <row r="2723" ht="12.75">
      <c r="O2723" s="18"/>
    </row>
    <row r="2724" ht="12.75">
      <c r="O2724" s="18"/>
    </row>
    <row r="2725" ht="12.75">
      <c r="O2725" s="18"/>
    </row>
    <row r="2726" ht="12.75">
      <c r="O2726" s="18"/>
    </row>
    <row r="2727" ht="12.75">
      <c r="O2727" s="18"/>
    </row>
    <row r="2728" ht="12.75">
      <c r="O2728" s="18"/>
    </row>
    <row r="2729" ht="12.75">
      <c r="O2729" s="18"/>
    </row>
    <row r="2730" ht="12.75">
      <c r="O2730" s="18"/>
    </row>
    <row r="2731" ht="12.75">
      <c r="O2731" s="18"/>
    </row>
    <row r="2732" ht="12.75">
      <c r="O2732" s="18"/>
    </row>
    <row r="2733" ht="12.75">
      <c r="O2733" s="18"/>
    </row>
    <row r="2734" ht="12.75">
      <c r="O2734" s="18"/>
    </row>
    <row r="2735" ht="12.75">
      <c r="O2735" s="18"/>
    </row>
    <row r="2736" ht="12.75">
      <c r="O2736" s="18"/>
    </row>
    <row r="2737" ht="12.75">
      <c r="O2737" s="18"/>
    </row>
    <row r="2738" ht="12.75">
      <c r="O2738" s="18"/>
    </row>
    <row r="2739" ht="12.75">
      <c r="O2739" s="18"/>
    </row>
    <row r="2740" ht="12.75">
      <c r="O2740" s="18"/>
    </row>
    <row r="2741" ht="12.75">
      <c r="O2741" s="18"/>
    </row>
    <row r="2742" ht="12.75">
      <c r="O2742" s="18"/>
    </row>
    <row r="2743" ht="12.75">
      <c r="O2743" s="18"/>
    </row>
    <row r="2744" ht="12.75">
      <c r="O2744" s="18"/>
    </row>
    <row r="2745" ht="12.75">
      <c r="O2745" s="18"/>
    </row>
    <row r="2746" ht="12.75">
      <c r="O2746" s="18"/>
    </row>
    <row r="2747" ht="12.75">
      <c r="O2747" s="18"/>
    </row>
    <row r="2748" ht="12.75">
      <c r="O2748" s="18"/>
    </row>
    <row r="2749" ht="12.75">
      <c r="O2749" s="18"/>
    </row>
    <row r="2750" ht="12.75">
      <c r="O2750" s="18"/>
    </row>
    <row r="2751" ht="12.75">
      <c r="O2751" s="18"/>
    </row>
    <row r="2752" ht="12.75">
      <c r="O2752" s="18"/>
    </row>
    <row r="2753" ht="12.75">
      <c r="O2753" s="18"/>
    </row>
    <row r="2754" ht="12.75">
      <c r="O2754" s="18"/>
    </row>
    <row r="2755" ht="12.75">
      <c r="O2755" s="18"/>
    </row>
    <row r="2756" ht="12.75">
      <c r="O2756" s="18"/>
    </row>
    <row r="2757" ht="12.75">
      <c r="O2757" s="18"/>
    </row>
    <row r="2758" ht="12.75">
      <c r="O2758" s="18"/>
    </row>
    <row r="2759" ht="12.75">
      <c r="O2759" s="18"/>
    </row>
    <row r="2760" ht="12.75">
      <c r="O2760" s="18"/>
    </row>
    <row r="2761" ht="12.75">
      <c r="O2761" s="18"/>
    </row>
    <row r="2762" ht="12.75">
      <c r="O2762" s="18"/>
    </row>
    <row r="2763" ht="12.75">
      <c r="O2763" s="18"/>
    </row>
    <row r="2764" ht="12.75">
      <c r="O2764" s="18"/>
    </row>
    <row r="2765" ht="12.75">
      <c r="O2765" s="18"/>
    </row>
    <row r="2766" ht="12.75">
      <c r="O2766" s="18"/>
    </row>
    <row r="2767" ht="12.75">
      <c r="O2767" s="18"/>
    </row>
    <row r="2768" ht="12.75">
      <c r="O2768" s="18"/>
    </row>
    <row r="2769" ht="12.75">
      <c r="O2769" s="18"/>
    </row>
    <row r="2770" ht="12.75">
      <c r="O2770" s="18"/>
    </row>
    <row r="2771" ht="12.75">
      <c r="O2771" s="18"/>
    </row>
    <row r="2772" ht="12.75">
      <c r="O2772" s="18"/>
    </row>
    <row r="2773" ht="12.75">
      <c r="O2773" s="18"/>
    </row>
    <row r="2774" ht="12.75">
      <c r="O2774" s="18"/>
    </row>
    <row r="2775" ht="12.75">
      <c r="O2775" s="18"/>
    </row>
    <row r="2776" ht="12.75">
      <c r="O2776" s="18"/>
    </row>
    <row r="2777" ht="12.75">
      <c r="O2777" s="18"/>
    </row>
    <row r="2778" ht="12.75">
      <c r="O2778" s="18"/>
    </row>
    <row r="2779" ht="12.75">
      <c r="O2779" s="18"/>
    </row>
    <row r="2780" ht="12.75">
      <c r="O2780" s="18"/>
    </row>
    <row r="2781" ht="12.75">
      <c r="O2781" s="18"/>
    </row>
    <row r="2782" ht="12.75">
      <c r="O2782" s="18"/>
    </row>
    <row r="2783" ht="12.75">
      <c r="O2783" s="18"/>
    </row>
    <row r="2784" ht="12.75">
      <c r="O2784" s="18"/>
    </row>
    <row r="2785" ht="12.75">
      <c r="O2785" s="18"/>
    </row>
    <row r="2786" ht="12.75">
      <c r="O2786" s="18"/>
    </row>
    <row r="2787" ht="12.75">
      <c r="O2787" s="18"/>
    </row>
    <row r="2788" ht="12.75">
      <c r="O2788" s="18"/>
    </row>
    <row r="2789" ht="12.75">
      <c r="O2789" s="18"/>
    </row>
    <row r="2790" ht="12.75">
      <c r="O2790" s="18"/>
    </row>
    <row r="2791" ht="12.75">
      <c r="O2791" s="18"/>
    </row>
    <row r="2792" ht="12.75">
      <c r="O2792" s="18"/>
    </row>
    <row r="2793" ht="12.75">
      <c r="O2793" s="18"/>
    </row>
    <row r="2794" ht="12.75">
      <c r="O2794" s="18"/>
    </row>
    <row r="2795" ht="12.75">
      <c r="O2795" s="18"/>
    </row>
    <row r="2796" ht="12.75">
      <c r="O2796" s="18"/>
    </row>
    <row r="2797" ht="12.75">
      <c r="O2797" s="18"/>
    </row>
    <row r="2798" ht="12.75">
      <c r="O2798" s="18"/>
    </row>
    <row r="2799" ht="12.75">
      <c r="O2799" s="18"/>
    </row>
    <row r="2800" ht="12.75">
      <c r="O2800" s="18"/>
    </row>
    <row r="2801" ht="12.75">
      <c r="O2801" s="18"/>
    </row>
    <row r="2802" ht="12.75">
      <c r="O2802" s="18"/>
    </row>
    <row r="2803" ht="12.75">
      <c r="O2803" s="18"/>
    </row>
    <row r="2804" ht="12.75">
      <c r="O2804" s="18"/>
    </row>
    <row r="2805" ht="12.75">
      <c r="O2805" s="18"/>
    </row>
    <row r="2806" ht="12.75">
      <c r="O2806" s="18"/>
    </row>
    <row r="2807" ht="12.75">
      <c r="O2807" s="18"/>
    </row>
    <row r="2808" ht="12.75">
      <c r="O2808" s="18"/>
    </row>
    <row r="2809" ht="12.75">
      <c r="O2809" s="18"/>
    </row>
    <row r="2810" ht="12.75">
      <c r="O2810" s="18"/>
    </row>
    <row r="2811" ht="12.75">
      <c r="O2811" s="18"/>
    </row>
    <row r="2812" ht="12.75">
      <c r="O2812" s="18"/>
    </row>
    <row r="2813" ht="12.75">
      <c r="O2813" s="18"/>
    </row>
    <row r="2814" ht="12.75">
      <c r="O2814" s="18"/>
    </row>
    <row r="2815" ht="12.75">
      <c r="O2815" s="18"/>
    </row>
    <row r="2816" ht="12.75">
      <c r="O2816" s="18"/>
    </row>
    <row r="2817" ht="12.75">
      <c r="O2817" s="18"/>
    </row>
    <row r="2818" ht="12.75">
      <c r="O2818" s="18"/>
    </row>
    <row r="2819" ht="12.75">
      <c r="O2819" s="18"/>
    </row>
    <row r="2820" ht="12.75">
      <c r="O2820" s="18"/>
    </row>
    <row r="2821" ht="12.75">
      <c r="O2821" s="18"/>
    </row>
    <row r="2822" ht="12.75">
      <c r="O2822" s="18"/>
    </row>
    <row r="2823" ht="12.75">
      <c r="O2823" s="18"/>
    </row>
    <row r="2824" ht="12.75">
      <c r="O2824" s="18"/>
    </row>
    <row r="2825" ht="12.75">
      <c r="O2825" s="18"/>
    </row>
    <row r="2826" ht="12.75">
      <c r="O2826" s="18"/>
    </row>
    <row r="2827" ht="12.75">
      <c r="O2827" s="18"/>
    </row>
    <row r="2828" ht="12.75">
      <c r="O2828" s="18"/>
    </row>
    <row r="2829" ht="12.75">
      <c r="O2829" s="18"/>
    </row>
    <row r="2830" ht="12.75">
      <c r="O2830" s="18"/>
    </row>
    <row r="2831" ht="12.75">
      <c r="O2831" s="18"/>
    </row>
    <row r="2832" ht="12.75">
      <c r="O2832" s="18"/>
    </row>
    <row r="2833" ht="12.75">
      <c r="O2833" s="18"/>
    </row>
    <row r="2834" ht="12.75">
      <c r="O2834" s="18"/>
    </row>
    <row r="2835" ht="12.75">
      <c r="O2835" s="18"/>
    </row>
    <row r="2836" ht="12.75">
      <c r="O2836" s="18"/>
    </row>
    <row r="2837" ht="12.75">
      <c r="O2837" s="18"/>
    </row>
    <row r="2838" ht="12.75">
      <c r="O2838" s="18"/>
    </row>
    <row r="2839" ht="12.75">
      <c r="O2839" s="18"/>
    </row>
    <row r="2840" ht="12.75">
      <c r="O2840" s="18"/>
    </row>
    <row r="2841" ht="12.75">
      <c r="O2841" s="18"/>
    </row>
    <row r="2842" ht="12.75">
      <c r="O2842" s="18"/>
    </row>
    <row r="2843" ht="12.75">
      <c r="O2843" s="18"/>
    </row>
    <row r="2844" ht="12.75">
      <c r="O2844" s="18"/>
    </row>
    <row r="2845" ht="12.75">
      <c r="O2845" s="18"/>
    </row>
    <row r="2846" ht="12.75">
      <c r="O2846" s="18"/>
    </row>
    <row r="2847" ht="12.75">
      <c r="O2847" s="18"/>
    </row>
    <row r="2848" ht="12.75">
      <c r="O2848" s="18"/>
    </row>
    <row r="2849" ht="12.75">
      <c r="O2849" s="18"/>
    </row>
    <row r="2850" ht="12.75">
      <c r="O2850" s="18"/>
    </row>
    <row r="2851" ht="12.75">
      <c r="O2851" s="18"/>
    </row>
    <row r="2852" ht="12.75">
      <c r="O2852" s="18"/>
    </row>
    <row r="2853" ht="12.75">
      <c r="O2853" s="18"/>
    </row>
    <row r="2854" ht="12.75">
      <c r="O2854" s="18"/>
    </row>
    <row r="2855" ht="12.75">
      <c r="O2855" s="18"/>
    </row>
    <row r="2856" ht="12.75">
      <c r="O2856" s="18"/>
    </row>
    <row r="2857" ht="12.75">
      <c r="O2857" s="18"/>
    </row>
    <row r="2858" ht="12.75">
      <c r="O2858" s="18"/>
    </row>
    <row r="2859" ht="12.75">
      <c r="O2859" s="18"/>
    </row>
    <row r="2860" ht="12.75">
      <c r="O2860" s="18"/>
    </row>
    <row r="2861" ht="12.75">
      <c r="O2861" s="18"/>
    </row>
    <row r="2862" ht="12.75">
      <c r="O2862" s="18"/>
    </row>
    <row r="2863" ht="12.75">
      <c r="O2863" s="18"/>
    </row>
    <row r="2864" ht="12.75">
      <c r="O2864" s="18"/>
    </row>
    <row r="2865" ht="12.75">
      <c r="O2865" s="18"/>
    </row>
    <row r="2866" ht="12.75">
      <c r="O2866" s="18"/>
    </row>
    <row r="2867" ht="12.75">
      <c r="O2867" s="18"/>
    </row>
    <row r="2868" ht="12.75">
      <c r="O2868" s="18"/>
    </row>
    <row r="2869" ht="12.75">
      <c r="O2869" s="18"/>
    </row>
    <row r="2870" ht="12.75">
      <c r="O2870" s="18"/>
    </row>
    <row r="2871" ht="12.75">
      <c r="O2871" s="18"/>
    </row>
    <row r="2872" ht="12.75">
      <c r="O2872" s="18"/>
    </row>
    <row r="2873" ht="12.75">
      <c r="O2873" s="18"/>
    </row>
    <row r="2874" ht="12.75">
      <c r="O2874" s="18"/>
    </row>
    <row r="2875" ht="12.75">
      <c r="O2875" s="18"/>
    </row>
    <row r="2876" ht="12.75">
      <c r="O2876" s="18"/>
    </row>
    <row r="2877" ht="12.75">
      <c r="O2877" s="18"/>
    </row>
    <row r="2878" ht="12.75">
      <c r="O2878" s="18"/>
    </row>
    <row r="2879" ht="12.75">
      <c r="O2879" s="18"/>
    </row>
    <row r="2880" ht="12.75">
      <c r="O2880" s="18"/>
    </row>
    <row r="2881" ht="12.75">
      <c r="O2881" s="18"/>
    </row>
    <row r="2882" ht="12.75">
      <c r="O2882" s="18"/>
    </row>
    <row r="2883" ht="12.75">
      <c r="O2883" s="18"/>
    </row>
    <row r="2884" ht="12.75">
      <c r="O2884" s="18"/>
    </row>
    <row r="2885" ht="12.75">
      <c r="O2885" s="18"/>
    </row>
    <row r="2886" ht="12.75">
      <c r="O2886" s="18"/>
    </row>
    <row r="2887" ht="12.75">
      <c r="O2887" s="18"/>
    </row>
    <row r="2888" ht="12.75">
      <c r="O2888" s="18"/>
    </row>
    <row r="2889" ht="12.75">
      <c r="O2889" s="18"/>
    </row>
    <row r="2890" ht="12.75">
      <c r="O2890" s="18"/>
    </row>
    <row r="2891" ht="12.75">
      <c r="O2891" s="18"/>
    </row>
    <row r="2892" ht="12.75">
      <c r="O2892" s="18"/>
    </row>
    <row r="2893" ht="12.75">
      <c r="O2893" s="18"/>
    </row>
    <row r="2894" ht="12.75">
      <c r="O2894" s="18"/>
    </row>
    <row r="2895" ht="12.75">
      <c r="O2895" s="18"/>
    </row>
    <row r="2896" ht="12.75">
      <c r="O2896" s="18"/>
    </row>
    <row r="2897" ht="12.75">
      <c r="O2897" s="18"/>
    </row>
    <row r="2898" ht="12.75">
      <c r="O2898" s="18"/>
    </row>
    <row r="2899" ht="12.75">
      <c r="O2899" s="18"/>
    </row>
    <row r="2900" ht="12.75">
      <c r="O2900" s="18"/>
    </row>
    <row r="2901" ht="12.75">
      <c r="O2901" s="18"/>
    </row>
    <row r="2902" ht="12.75">
      <c r="O2902" s="18"/>
    </row>
    <row r="2903" ht="12.75">
      <c r="O2903" s="18"/>
    </row>
    <row r="2904" ht="12.75">
      <c r="O2904" s="18"/>
    </row>
    <row r="2905" ht="12.75">
      <c r="O2905" s="18"/>
    </row>
    <row r="2906" ht="12.75">
      <c r="O2906" s="18"/>
    </row>
    <row r="2907" ht="12.75">
      <c r="O2907" s="18"/>
    </row>
    <row r="2908" ht="12.75">
      <c r="O2908" s="18"/>
    </row>
    <row r="2909" ht="12.75">
      <c r="O2909" s="18"/>
    </row>
    <row r="2910" ht="12.75">
      <c r="O2910" s="18"/>
    </row>
    <row r="2911" ht="12.75">
      <c r="O2911" s="18"/>
    </row>
    <row r="2912" ht="12.75">
      <c r="O2912" s="18"/>
    </row>
    <row r="2913" ht="12.75">
      <c r="O2913" s="18"/>
    </row>
    <row r="2914" ht="12.75">
      <c r="O2914" s="18"/>
    </row>
    <row r="2915" ht="12.75">
      <c r="O2915" s="18"/>
    </row>
    <row r="2916" ht="12.75">
      <c r="O2916" s="18"/>
    </row>
    <row r="2917" ht="12.75">
      <c r="O2917" s="18"/>
    </row>
    <row r="2918" ht="12.75">
      <c r="O2918" s="18"/>
    </row>
    <row r="2919" ht="12.75">
      <c r="O2919" s="18"/>
    </row>
    <row r="2920" ht="12.75">
      <c r="O2920" s="18"/>
    </row>
    <row r="2921" ht="12.75">
      <c r="O2921" s="18"/>
    </row>
    <row r="2922" ht="12.75">
      <c r="O2922" s="18"/>
    </row>
    <row r="2923" ht="12.75">
      <c r="O2923" s="18"/>
    </row>
    <row r="2924" ht="12.75">
      <c r="O2924" s="18"/>
    </row>
    <row r="2925" ht="12.75">
      <c r="O2925" s="18"/>
    </row>
    <row r="2926" ht="12.75">
      <c r="O2926" s="18"/>
    </row>
    <row r="2927" ht="12.75">
      <c r="O2927" s="18"/>
    </row>
    <row r="2928" ht="12.75">
      <c r="O2928" s="18"/>
    </row>
    <row r="2929" ht="12.75">
      <c r="O2929" s="18"/>
    </row>
    <row r="2930" ht="12.75">
      <c r="O2930" s="18"/>
    </row>
    <row r="2931" ht="12.75">
      <c r="O2931" s="18"/>
    </row>
    <row r="2932" ht="12.75">
      <c r="O2932" s="18"/>
    </row>
    <row r="2933" ht="12.75">
      <c r="O2933" s="18"/>
    </row>
    <row r="2934" ht="12.75">
      <c r="O2934" s="18"/>
    </row>
    <row r="2935" ht="12.75">
      <c r="O2935" s="18"/>
    </row>
    <row r="2936" ht="12.75">
      <c r="O2936" s="18"/>
    </row>
    <row r="2937" ht="12.75">
      <c r="O2937" s="18"/>
    </row>
    <row r="2938" ht="12.75">
      <c r="O2938" s="18"/>
    </row>
    <row r="2939" ht="12.75">
      <c r="O2939" s="18"/>
    </row>
    <row r="2940" ht="12.75">
      <c r="O2940" s="18"/>
    </row>
    <row r="2941" ht="12.75">
      <c r="O2941" s="18"/>
    </row>
    <row r="2942" ht="12.75">
      <c r="O2942" s="18"/>
    </row>
    <row r="2943" ht="12.75">
      <c r="O2943" s="18"/>
    </row>
    <row r="2944" ht="12.75">
      <c r="O2944" s="18"/>
    </row>
    <row r="2945" ht="12.75">
      <c r="O2945" s="18"/>
    </row>
    <row r="2946" ht="12.75">
      <c r="O2946" s="18"/>
    </row>
    <row r="2947" ht="12.75">
      <c r="O2947" s="18"/>
    </row>
    <row r="2948" ht="12.75">
      <c r="O2948" s="18"/>
    </row>
    <row r="2949" ht="12.75">
      <c r="O2949" s="18"/>
    </row>
    <row r="2950" ht="12.75">
      <c r="O2950" s="18"/>
    </row>
    <row r="2951" ht="12.75">
      <c r="O2951" s="18"/>
    </row>
    <row r="2952" ht="12.75">
      <c r="O2952" s="18"/>
    </row>
    <row r="2953" ht="12.75">
      <c r="O2953" s="18"/>
    </row>
    <row r="2954" ht="12.75">
      <c r="O2954" s="18"/>
    </row>
    <row r="2955" ht="12.75">
      <c r="O2955" s="18"/>
    </row>
    <row r="2956" ht="12.75">
      <c r="O2956" s="18"/>
    </row>
    <row r="2957" ht="12.75">
      <c r="O2957" s="18"/>
    </row>
    <row r="2958" ht="12.75">
      <c r="O2958" s="18"/>
    </row>
    <row r="2959" ht="12.75">
      <c r="O2959" s="18"/>
    </row>
    <row r="2960" ht="12.75">
      <c r="O2960" s="18"/>
    </row>
    <row r="2961" ht="12.75">
      <c r="O2961" s="18"/>
    </row>
    <row r="2962" ht="12.75">
      <c r="O2962" s="18"/>
    </row>
    <row r="2963" ht="12.75">
      <c r="O2963" s="18"/>
    </row>
    <row r="2964" ht="12.75">
      <c r="O2964" s="18"/>
    </row>
    <row r="2965" ht="12.75">
      <c r="O2965" s="18"/>
    </row>
    <row r="2966" ht="12.75">
      <c r="O2966" s="18"/>
    </row>
    <row r="2967" ht="12.75">
      <c r="O2967" s="18"/>
    </row>
    <row r="2968" ht="12.75">
      <c r="O2968" s="18"/>
    </row>
    <row r="2969" ht="12.75">
      <c r="O2969" s="18"/>
    </row>
    <row r="2970" ht="12.75">
      <c r="O2970" s="18"/>
    </row>
    <row r="2971" ht="12.75">
      <c r="O2971" s="18"/>
    </row>
    <row r="2972" ht="12.75">
      <c r="O2972" s="18"/>
    </row>
    <row r="2973" ht="12.75">
      <c r="O2973" s="18"/>
    </row>
    <row r="2974" ht="12.75">
      <c r="O2974" s="18"/>
    </row>
    <row r="2975" ht="12.75">
      <c r="O2975" s="18"/>
    </row>
    <row r="2976" ht="12.75">
      <c r="O2976" s="18"/>
    </row>
    <row r="2977" ht="12.75">
      <c r="O2977" s="18"/>
    </row>
    <row r="2978" ht="12.75">
      <c r="O2978" s="18"/>
    </row>
    <row r="2979" ht="12.75">
      <c r="O2979" s="18"/>
    </row>
    <row r="2980" ht="12.75">
      <c r="O2980" s="18"/>
    </row>
    <row r="2981" ht="12.75">
      <c r="O2981" s="18"/>
    </row>
    <row r="2982" ht="12.75">
      <c r="O2982" s="18"/>
    </row>
    <row r="2983" ht="12.75">
      <c r="O2983" s="18"/>
    </row>
    <row r="2984" ht="12.75">
      <c r="O2984" s="18"/>
    </row>
    <row r="2985" ht="12.75">
      <c r="O2985" s="18"/>
    </row>
    <row r="2986" ht="12.75">
      <c r="O2986" s="18"/>
    </row>
    <row r="2987" ht="12.75">
      <c r="O2987" s="18"/>
    </row>
    <row r="2988" ht="12.75">
      <c r="O2988" s="18"/>
    </row>
    <row r="2989" ht="12.75">
      <c r="O2989" s="18"/>
    </row>
    <row r="2990" ht="12.75">
      <c r="O2990" s="18"/>
    </row>
    <row r="2991" ht="12.75">
      <c r="O2991" s="18"/>
    </row>
    <row r="2992" ht="12.75">
      <c r="O2992" s="18"/>
    </row>
    <row r="2993" ht="12.75">
      <c r="O2993" s="18"/>
    </row>
    <row r="2994" ht="12.75">
      <c r="O2994" s="18"/>
    </row>
    <row r="2995" ht="12.75">
      <c r="O2995" s="18"/>
    </row>
    <row r="2996" ht="12.75">
      <c r="O2996" s="18"/>
    </row>
    <row r="2997" ht="12.75">
      <c r="O2997" s="18"/>
    </row>
    <row r="2998" ht="12.75">
      <c r="O2998" s="18"/>
    </row>
    <row r="2999" ht="12.75">
      <c r="O2999" s="18"/>
    </row>
    <row r="3000" ht="12.75">
      <c r="O3000" s="18"/>
    </row>
    <row r="3001" ht="12.75">
      <c r="O3001" s="18"/>
    </row>
    <row r="3002" ht="12.75">
      <c r="O3002" s="18"/>
    </row>
    <row r="3003" ht="12.75">
      <c r="O3003" s="18"/>
    </row>
    <row r="3004" ht="12.75">
      <c r="O3004" s="18"/>
    </row>
    <row r="3005" ht="12.75">
      <c r="O3005" s="18"/>
    </row>
    <row r="3006" ht="12.75">
      <c r="O3006" s="18"/>
    </row>
    <row r="3007" ht="12.75">
      <c r="O3007" s="18"/>
    </row>
    <row r="3008" ht="12.75">
      <c r="O3008" s="18"/>
    </row>
    <row r="3009" ht="12.75">
      <c r="O3009" s="18"/>
    </row>
    <row r="3010" ht="12.75">
      <c r="O3010" s="18"/>
    </row>
    <row r="3011" ht="12.75">
      <c r="O3011" s="18"/>
    </row>
    <row r="3012" ht="12.75">
      <c r="O3012" s="18"/>
    </row>
    <row r="3013" ht="12.75">
      <c r="O3013" s="18"/>
    </row>
    <row r="3014" ht="12.75">
      <c r="O3014" s="18"/>
    </row>
    <row r="3015" ht="12.75">
      <c r="O3015" s="18"/>
    </row>
    <row r="3016" ht="12.75">
      <c r="O3016" s="18"/>
    </row>
    <row r="3017" ht="12.75">
      <c r="O3017" s="18"/>
    </row>
    <row r="3018" ht="12.75">
      <c r="O3018" s="18"/>
    </row>
    <row r="3019" ht="12.75">
      <c r="O3019" s="18"/>
    </row>
    <row r="3020" ht="12.75">
      <c r="O3020" s="18"/>
    </row>
    <row r="3021" ht="12.75">
      <c r="O3021" s="18"/>
    </row>
    <row r="3022" ht="12.75">
      <c r="O3022" s="18"/>
    </row>
    <row r="3023" ht="12.75">
      <c r="O3023" s="18"/>
    </row>
    <row r="3024" ht="12.75">
      <c r="O3024" s="18"/>
    </row>
    <row r="3025" ht="12.75">
      <c r="O3025" s="18"/>
    </row>
    <row r="3026" ht="12.75">
      <c r="O3026" s="18"/>
    </row>
    <row r="3027" ht="12.75">
      <c r="O3027" s="18"/>
    </row>
    <row r="3028" ht="12.75">
      <c r="O3028" s="18"/>
    </row>
    <row r="3029" ht="12.75">
      <c r="O3029" s="18"/>
    </row>
    <row r="3030" ht="12.75">
      <c r="O3030" s="18"/>
    </row>
    <row r="3031" ht="12.75">
      <c r="O3031" s="18"/>
    </row>
    <row r="3032" ht="12.75">
      <c r="O3032" s="18"/>
    </row>
    <row r="3033" ht="12.75">
      <c r="O3033" s="18"/>
    </row>
    <row r="3034" ht="12.75">
      <c r="O3034" s="18"/>
    </row>
    <row r="3035" ht="12.75">
      <c r="O3035" s="18"/>
    </row>
    <row r="3036" ht="12.75">
      <c r="O3036" s="18"/>
    </row>
    <row r="3037" ht="12.75">
      <c r="O3037" s="18"/>
    </row>
    <row r="3038" ht="12.75">
      <c r="O3038" s="18"/>
    </row>
    <row r="3039" ht="12.75">
      <c r="O3039" s="18"/>
    </row>
    <row r="3040" ht="12.75">
      <c r="O3040" s="18"/>
    </row>
    <row r="3041" ht="12.75">
      <c r="O3041" s="18"/>
    </row>
    <row r="3042" ht="12.75">
      <c r="O3042" s="18"/>
    </row>
    <row r="3043" ht="12.75">
      <c r="O3043" s="18"/>
    </row>
    <row r="3044" ht="12.75">
      <c r="O3044" s="18"/>
    </row>
    <row r="3045" ht="12.75">
      <c r="O3045" s="18"/>
    </row>
    <row r="3046" ht="12.75">
      <c r="O3046" s="18"/>
    </row>
    <row r="3047" ht="12.75">
      <c r="O3047" s="18"/>
    </row>
    <row r="3048" ht="12.75">
      <c r="O3048" s="18"/>
    </row>
    <row r="3049" ht="12.75">
      <c r="O3049" s="18"/>
    </row>
    <row r="3050" ht="12.75">
      <c r="O3050" s="18"/>
    </row>
    <row r="3051" ht="12.75">
      <c r="O3051" s="18"/>
    </row>
    <row r="3052" ht="12.75">
      <c r="O3052" s="18"/>
    </row>
    <row r="3053" ht="12.75">
      <c r="O3053" s="18"/>
    </row>
    <row r="3054" ht="12.75">
      <c r="O3054" s="18"/>
    </row>
    <row r="3055" ht="12.75">
      <c r="O3055" s="18"/>
    </row>
    <row r="3056" ht="12.75">
      <c r="O3056" s="18"/>
    </row>
    <row r="3057" ht="12.75">
      <c r="O3057" s="18"/>
    </row>
    <row r="3058" ht="12.75">
      <c r="O3058" s="18"/>
    </row>
    <row r="3059" ht="12.75">
      <c r="O3059" s="18"/>
    </row>
    <row r="3060" ht="12.75">
      <c r="O3060" s="18"/>
    </row>
    <row r="3061" ht="12.75">
      <c r="O3061" s="18"/>
    </row>
    <row r="3062" ht="12.75">
      <c r="O3062" s="18"/>
    </row>
    <row r="3063" ht="12.75">
      <c r="O3063" s="18"/>
    </row>
    <row r="3064" ht="12.75">
      <c r="O3064" s="18"/>
    </row>
    <row r="3065" ht="12.75">
      <c r="O3065" s="18"/>
    </row>
    <row r="3066" ht="12.75">
      <c r="O3066" s="18"/>
    </row>
    <row r="3067" ht="12.75">
      <c r="O3067" s="18"/>
    </row>
    <row r="3068" ht="12.75">
      <c r="O3068" s="18"/>
    </row>
    <row r="3069" ht="12.75">
      <c r="O3069" s="18"/>
    </row>
    <row r="3070" ht="12.75">
      <c r="O3070" s="18"/>
    </row>
    <row r="3071" ht="12.75">
      <c r="O3071" s="18"/>
    </row>
    <row r="3072" ht="12.75">
      <c r="O3072" s="18"/>
    </row>
    <row r="3073" ht="12.75">
      <c r="O3073" s="18"/>
    </row>
    <row r="3074" ht="12.75">
      <c r="O3074" s="18"/>
    </row>
    <row r="3075" ht="12.75">
      <c r="O3075" s="18"/>
    </row>
    <row r="3076" ht="12.75">
      <c r="O3076" s="18"/>
    </row>
    <row r="3077" ht="12.75">
      <c r="O3077" s="18"/>
    </row>
    <row r="3078" ht="12.75">
      <c r="O3078" s="18"/>
    </row>
    <row r="3079" ht="12.75">
      <c r="O3079" s="18"/>
    </row>
    <row r="3080" ht="12.75">
      <c r="O3080" s="18"/>
    </row>
    <row r="3081" ht="12.75">
      <c r="O3081" s="18"/>
    </row>
    <row r="3082" ht="12.75">
      <c r="O3082" s="18"/>
    </row>
    <row r="3083" ht="12.75">
      <c r="O3083" s="18"/>
    </row>
    <row r="3084" ht="12.75">
      <c r="O3084" s="18"/>
    </row>
    <row r="3085" ht="12.75">
      <c r="O3085" s="18"/>
    </row>
    <row r="3086" ht="12.75">
      <c r="O3086" s="18"/>
    </row>
    <row r="3087" ht="12.75">
      <c r="O3087" s="18"/>
    </row>
    <row r="3088" ht="12.75">
      <c r="O3088" s="18"/>
    </row>
    <row r="3089" ht="12.75">
      <c r="O3089" s="18"/>
    </row>
    <row r="3090" ht="12.75">
      <c r="O3090" s="18"/>
    </row>
    <row r="3091" ht="12.75">
      <c r="O3091" s="18"/>
    </row>
    <row r="3092" ht="12.75">
      <c r="O3092" s="18"/>
    </row>
    <row r="3093" ht="12.75">
      <c r="O3093" s="18"/>
    </row>
    <row r="3094" ht="12.75">
      <c r="O3094" s="18"/>
    </row>
    <row r="3095" ht="12.75">
      <c r="O3095" s="18"/>
    </row>
    <row r="3096" ht="12.75">
      <c r="O3096" s="18"/>
    </row>
    <row r="3097" ht="12.75">
      <c r="O3097" s="18"/>
    </row>
    <row r="3098" ht="12.75">
      <c r="O3098" s="18"/>
    </row>
    <row r="3099" ht="12.75">
      <c r="O3099" s="18"/>
    </row>
    <row r="3100" ht="12.75">
      <c r="O3100" s="18"/>
    </row>
    <row r="3101" ht="12.75">
      <c r="O3101" s="18"/>
    </row>
    <row r="3102" ht="12.75">
      <c r="O3102" s="18"/>
    </row>
    <row r="3103" ht="12.75">
      <c r="O3103" s="18"/>
    </row>
    <row r="3104" ht="12.75">
      <c r="O3104" s="18"/>
    </row>
    <row r="3105" ht="12.75">
      <c r="O3105" s="18"/>
    </row>
    <row r="3106" ht="12.75">
      <c r="O3106" s="18"/>
    </row>
    <row r="3107" ht="12.75">
      <c r="O3107" s="18"/>
    </row>
    <row r="3108" ht="12.75">
      <c r="O3108" s="18"/>
    </row>
    <row r="3109" ht="12.75">
      <c r="O3109" s="18"/>
    </row>
    <row r="3110" ht="12.75">
      <c r="O3110" s="18"/>
    </row>
    <row r="3111" ht="12.75">
      <c r="O3111" s="18"/>
    </row>
    <row r="3112" ht="12.75">
      <c r="O3112" s="18"/>
    </row>
    <row r="3113" ht="12.75">
      <c r="O3113" s="18"/>
    </row>
    <row r="3114" ht="12.75">
      <c r="O3114" s="18"/>
    </row>
    <row r="3115" ht="12.75">
      <c r="O3115" s="18"/>
    </row>
    <row r="3116" ht="12.75">
      <c r="O3116" s="18"/>
    </row>
    <row r="3117" ht="12.75">
      <c r="O3117" s="18"/>
    </row>
    <row r="3118" ht="12.75">
      <c r="O3118" s="18"/>
    </row>
    <row r="3119" ht="12.75">
      <c r="O3119" s="18"/>
    </row>
    <row r="3120" ht="12.75">
      <c r="O3120" s="18"/>
    </row>
    <row r="3121" ht="12.75">
      <c r="O3121" s="18"/>
    </row>
    <row r="3122" ht="12.75">
      <c r="O3122" s="18"/>
    </row>
    <row r="3123" ht="12.75">
      <c r="O3123" s="18"/>
    </row>
    <row r="3124" ht="12.75">
      <c r="O3124" s="18"/>
    </row>
    <row r="3125" ht="12.75">
      <c r="O3125" s="18"/>
    </row>
    <row r="3126" ht="12.75">
      <c r="O3126" s="18"/>
    </row>
    <row r="3127" ht="12.75">
      <c r="O3127" s="18"/>
    </row>
    <row r="3128" ht="12.75">
      <c r="O3128" s="18"/>
    </row>
    <row r="3129" ht="12.75">
      <c r="O3129" s="18"/>
    </row>
    <row r="3130" ht="12.75">
      <c r="O3130" s="18"/>
    </row>
    <row r="3131" ht="12.75">
      <c r="O3131" s="18"/>
    </row>
    <row r="3132" ht="12.75">
      <c r="O3132" s="18"/>
    </row>
    <row r="3133" ht="12.75">
      <c r="O3133" s="18"/>
    </row>
    <row r="3134" ht="12.75">
      <c r="O3134" s="18"/>
    </row>
    <row r="3135" ht="12.75">
      <c r="O3135" s="18"/>
    </row>
    <row r="3136" ht="12.75">
      <c r="O3136" s="18"/>
    </row>
    <row r="3137" ht="12.75">
      <c r="O3137" s="18"/>
    </row>
    <row r="3138" ht="12.75">
      <c r="O3138" s="18"/>
    </row>
    <row r="3139" ht="12.75">
      <c r="O3139" s="18"/>
    </row>
    <row r="3140" ht="12.75">
      <c r="O3140" s="18"/>
    </row>
    <row r="3141" ht="12.75">
      <c r="O3141" s="18"/>
    </row>
    <row r="3142" ht="12.75">
      <c r="O3142" s="18"/>
    </row>
    <row r="3143" ht="12.75">
      <c r="O3143" s="18"/>
    </row>
    <row r="3144" ht="12.75">
      <c r="O3144" s="18"/>
    </row>
    <row r="3145" ht="12.75">
      <c r="O3145" s="18"/>
    </row>
    <row r="3146" ht="12.75">
      <c r="O3146" s="18"/>
    </row>
    <row r="3147" ht="12.75">
      <c r="O3147" s="18"/>
    </row>
    <row r="3148" ht="12.75">
      <c r="O3148" s="18"/>
    </row>
    <row r="3149" ht="12.75">
      <c r="O3149" s="18"/>
    </row>
    <row r="3150" ht="12.75">
      <c r="O3150" s="18"/>
    </row>
    <row r="3151" ht="12.75">
      <c r="O3151" s="18"/>
    </row>
    <row r="3152" ht="12.75">
      <c r="O3152" s="18"/>
    </row>
    <row r="3153" ht="12.75">
      <c r="O3153" s="18"/>
    </row>
    <row r="3154" ht="12.75">
      <c r="O3154" s="18"/>
    </row>
    <row r="3155" ht="12.75">
      <c r="O3155" s="18"/>
    </row>
    <row r="3156" ht="12.75">
      <c r="O3156" s="18"/>
    </row>
    <row r="3157" ht="12.75">
      <c r="O3157" s="18"/>
    </row>
    <row r="3158" ht="12.75">
      <c r="O3158" s="18"/>
    </row>
    <row r="3159" ht="12.75">
      <c r="O3159" s="18"/>
    </row>
    <row r="3160" ht="12.75">
      <c r="O3160" s="18"/>
    </row>
    <row r="3161" ht="12.75">
      <c r="O3161" s="18"/>
    </row>
    <row r="3162" ht="12.75">
      <c r="O3162" s="18"/>
    </row>
    <row r="3163" ht="12.75">
      <c r="O3163" s="18"/>
    </row>
    <row r="3164" ht="12.75">
      <c r="O3164" s="18"/>
    </row>
    <row r="3165" ht="12.75">
      <c r="O3165" s="18"/>
    </row>
    <row r="3166" ht="12.75">
      <c r="O3166" s="18"/>
    </row>
    <row r="3167" ht="12.75">
      <c r="O3167" s="18"/>
    </row>
    <row r="3168" ht="12.75">
      <c r="O3168" s="18"/>
    </row>
    <row r="3169" ht="12.75">
      <c r="O3169" s="18"/>
    </row>
    <row r="3170" ht="12.75">
      <c r="O3170" s="18"/>
    </row>
    <row r="3171" ht="12.75">
      <c r="O3171" s="18"/>
    </row>
    <row r="3172" ht="12.75">
      <c r="O3172" s="18"/>
    </row>
    <row r="3173" ht="12.75">
      <c r="O3173" s="18"/>
    </row>
    <row r="3174" ht="12.75">
      <c r="O3174" s="18"/>
    </row>
    <row r="3175" ht="12.75">
      <c r="O3175" s="18"/>
    </row>
    <row r="3176" ht="12.75">
      <c r="O3176" s="18"/>
    </row>
    <row r="3177" ht="12.75">
      <c r="O3177" s="18"/>
    </row>
    <row r="3178" ht="12.75">
      <c r="O3178" s="18"/>
    </row>
    <row r="3179" ht="12.75">
      <c r="O3179" s="18"/>
    </row>
    <row r="3180" ht="12.75">
      <c r="O3180" s="18"/>
    </row>
    <row r="3181" ht="12.75">
      <c r="O3181" s="18"/>
    </row>
    <row r="3182" ht="12.75">
      <c r="O3182" s="18"/>
    </row>
    <row r="3183" ht="12.75">
      <c r="O3183" s="18"/>
    </row>
    <row r="3184" ht="12.75">
      <c r="O3184" s="18"/>
    </row>
    <row r="3185" ht="12.75">
      <c r="O3185" s="18"/>
    </row>
    <row r="3186" ht="12.75">
      <c r="O3186" s="18"/>
    </row>
    <row r="3187" ht="12.75">
      <c r="O3187" s="18"/>
    </row>
    <row r="3188" ht="12.75">
      <c r="O3188" s="18"/>
    </row>
    <row r="3189" ht="12.75">
      <c r="O3189" s="18"/>
    </row>
    <row r="3190" ht="12.75">
      <c r="O3190" s="18"/>
    </row>
    <row r="3191" ht="12.75">
      <c r="O3191" s="18"/>
    </row>
    <row r="3192" ht="12.75">
      <c r="O3192" s="18"/>
    </row>
    <row r="3193" ht="12.75">
      <c r="O3193" s="18"/>
    </row>
    <row r="3194" ht="12.75">
      <c r="O3194" s="18"/>
    </row>
    <row r="3195" ht="12.75">
      <c r="O3195" s="18"/>
    </row>
    <row r="3196" ht="12.75">
      <c r="O3196" s="18"/>
    </row>
    <row r="3197" ht="12.75">
      <c r="O3197" s="18"/>
    </row>
    <row r="3198" ht="12.75">
      <c r="O3198" s="18"/>
    </row>
    <row r="3199" ht="12.75">
      <c r="O3199" s="18"/>
    </row>
    <row r="3200" ht="12.75">
      <c r="O3200" s="18"/>
    </row>
    <row r="3201" ht="12.75">
      <c r="O3201" s="18"/>
    </row>
    <row r="3202" ht="12.75">
      <c r="O3202" s="18"/>
    </row>
    <row r="3203" ht="12.75">
      <c r="O3203" s="18"/>
    </row>
    <row r="3204" ht="12.75">
      <c r="O3204" s="18"/>
    </row>
    <row r="3205" ht="12.75">
      <c r="O3205" s="18"/>
    </row>
    <row r="3206" ht="12.75">
      <c r="O3206" s="18"/>
    </row>
    <row r="3207" ht="12.75">
      <c r="O3207" s="18"/>
    </row>
    <row r="3208" ht="12.75">
      <c r="O3208" s="18"/>
    </row>
    <row r="3209" ht="12.75">
      <c r="O3209" s="18"/>
    </row>
    <row r="3210" ht="12.75">
      <c r="O3210" s="18"/>
    </row>
    <row r="3211" ht="12.75">
      <c r="O3211" s="18"/>
    </row>
    <row r="3212" ht="12.75">
      <c r="O3212" s="18"/>
    </row>
    <row r="3213" ht="12.75">
      <c r="O3213" s="18"/>
    </row>
    <row r="3214" ht="12.75">
      <c r="O3214" s="18"/>
    </row>
    <row r="3215" ht="12.75">
      <c r="O3215" s="18"/>
    </row>
    <row r="3216" ht="12.75">
      <c r="O3216" s="18"/>
    </row>
    <row r="3217" ht="12.75">
      <c r="O3217" s="18"/>
    </row>
    <row r="3218" ht="12.75">
      <c r="O3218" s="18"/>
    </row>
    <row r="3219" ht="12.75">
      <c r="O3219" s="18"/>
    </row>
    <row r="3220" ht="12.75">
      <c r="O3220" s="18"/>
    </row>
    <row r="3221" ht="12.75">
      <c r="O3221" s="18"/>
    </row>
    <row r="3222" ht="12.75">
      <c r="O3222" s="18"/>
    </row>
    <row r="3223" ht="12.75">
      <c r="O3223" s="18"/>
    </row>
    <row r="3224" ht="12.75">
      <c r="O3224" s="18"/>
    </row>
    <row r="3225" ht="12.75">
      <c r="O3225" s="18"/>
    </row>
    <row r="3226" ht="12.75">
      <c r="O3226" s="18"/>
    </row>
    <row r="3227" ht="12.75">
      <c r="O3227" s="18"/>
    </row>
    <row r="3228" ht="12.75">
      <c r="O3228" s="18"/>
    </row>
    <row r="3229" ht="12.75">
      <c r="O3229" s="18"/>
    </row>
    <row r="3230" ht="12.75">
      <c r="O3230" s="18"/>
    </row>
    <row r="3231" ht="12.75">
      <c r="O3231" s="18"/>
    </row>
    <row r="3232" ht="12.75">
      <c r="O3232" s="18"/>
    </row>
    <row r="3233" ht="12.75">
      <c r="O3233" s="18"/>
    </row>
    <row r="3234" ht="12.75">
      <c r="O3234" s="18"/>
    </row>
    <row r="3235" ht="12.75">
      <c r="O3235" s="18"/>
    </row>
    <row r="3236" ht="12.75">
      <c r="O3236" s="18"/>
    </row>
    <row r="3237" ht="12.75">
      <c r="O3237" s="18"/>
    </row>
    <row r="3238" ht="12.75">
      <c r="O3238" s="18"/>
    </row>
    <row r="3239" ht="12.75">
      <c r="O3239" s="18"/>
    </row>
    <row r="3240" ht="12.75">
      <c r="O3240" s="18"/>
    </row>
    <row r="3241" ht="12.75">
      <c r="O3241" s="18"/>
    </row>
    <row r="3242" ht="12.75">
      <c r="O3242" s="18"/>
    </row>
    <row r="3243" ht="12.75">
      <c r="O3243" s="18"/>
    </row>
    <row r="3244" ht="12.75">
      <c r="O3244" s="18"/>
    </row>
    <row r="3245" ht="12.75">
      <c r="O3245" s="18"/>
    </row>
    <row r="3246" ht="12.75">
      <c r="O3246" s="18"/>
    </row>
    <row r="3247" ht="12.75">
      <c r="O3247" s="18"/>
    </row>
    <row r="3248" ht="12.75">
      <c r="O3248" s="18"/>
    </row>
    <row r="3249" ht="12.75">
      <c r="O3249" s="18"/>
    </row>
    <row r="3250" ht="12.75">
      <c r="O3250" s="18"/>
    </row>
    <row r="3251" ht="12.75">
      <c r="O3251" s="18"/>
    </row>
    <row r="3252" ht="12.75">
      <c r="O3252" s="18"/>
    </row>
    <row r="3253" ht="12.75">
      <c r="O3253" s="18"/>
    </row>
    <row r="3254" ht="12.75">
      <c r="O3254" s="18"/>
    </row>
    <row r="3255" ht="12.75">
      <c r="O3255" s="18"/>
    </row>
    <row r="3256" ht="12.75">
      <c r="O3256" s="18"/>
    </row>
    <row r="3257" ht="12.75">
      <c r="O3257" s="18"/>
    </row>
    <row r="3258" ht="12.75">
      <c r="O3258" s="18"/>
    </row>
    <row r="3259" ht="12.75">
      <c r="O3259" s="18"/>
    </row>
    <row r="3260" ht="12.75">
      <c r="O3260" s="18"/>
    </row>
    <row r="3261" ht="12.75">
      <c r="O3261" s="18"/>
    </row>
    <row r="3262" ht="12.75">
      <c r="O3262" s="18"/>
    </row>
    <row r="3263" ht="12.75">
      <c r="O3263" s="18"/>
    </row>
    <row r="3264" ht="12.75">
      <c r="O3264" s="18"/>
    </row>
    <row r="3265" ht="12.75">
      <c r="O3265" s="18"/>
    </row>
    <row r="3266" ht="12.75">
      <c r="O3266" s="18"/>
    </row>
    <row r="3267" ht="12.75">
      <c r="O3267" s="18"/>
    </row>
    <row r="3268" ht="12.75">
      <c r="O3268" s="18"/>
    </row>
    <row r="3269" ht="12.75">
      <c r="O3269" s="18"/>
    </row>
    <row r="3270" ht="12.75">
      <c r="O3270" s="18"/>
    </row>
    <row r="3271" ht="12.75">
      <c r="O3271" s="18"/>
    </row>
    <row r="3272" ht="12.75">
      <c r="O3272" s="18"/>
    </row>
    <row r="3273" ht="12.75">
      <c r="O3273" s="18"/>
    </row>
    <row r="3274" ht="12.75">
      <c r="O3274" s="18"/>
    </row>
    <row r="3275" ht="12.75">
      <c r="O3275" s="18"/>
    </row>
    <row r="3276" ht="12.75">
      <c r="O3276" s="18"/>
    </row>
    <row r="3277" ht="12.75">
      <c r="O3277" s="18"/>
    </row>
    <row r="3278" ht="12.75">
      <c r="O3278" s="18"/>
    </row>
    <row r="3279" ht="12.75">
      <c r="O3279" s="18"/>
    </row>
    <row r="3280" ht="12.75">
      <c r="O3280" s="18"/>
    </row>
    <row r="3281" ht="12.75">
      <c r="O3281" s="18"/>
    </row>
    <row r="3282" ht="12.75">
      <c r="O3282" s="18"/>
    </row>
    <row r="3283" ht="12.75">
      <c r="O3283" s="18"/>
    </row>
    <row r="3284" ht="12.75">
      <c r="O3284" s="18"/>
    </row>
    <row r="3285" ht="12.75">
      <c r="O3285" s="18"/>
    </row>
    <row r="3286" ht="12.75">
      <c r="O3286" s="18"/>
    </row>
    <row r="3287" ht="12.75">
      <c r="O3287" s="18"/>
    </row>
    <row r="3288" ht="12.75">
      <c r="O3288" s="18"/>
    </row>
    <row r="3289" ht="12.75">
      <c r="O3289" s="18"/>
    </row>
    <row r="3290" ht="12.75">
      <c r="O3290" s="18"/>
    </row>
    <row r="3291" ht="12.75">
      <c r="O3291" s="18"/>
    </row>
    <row r="3292" ht="12.75">
      <c r="O3292" s="18"/>
    </row>
    <row r="3293" ht="12.75">
      <c r="O3293" s="18"/>
    </row>
    <row r="3294" ht="12.75">
      <c r="O3294" s="18"/>
    </row>
    <row r="3295" ht="12.75">
      <c r="O3295" s="18"/>
    </row>
    <row r="3296" ht="12.75">
      <c r="O3296" s="18"/>
    </row>
    <row r="3297" ht="12.75">
      <c r="O3297" s="18"/>
    </row>
    <row r="3298" ht="12.75">
      <c r="O3298" s="18"/>
    </row>
    <row r="3299" ht="12.75">
      <c r="O3299" s="18"/>
    </row>
    <row r="3300" ht="12.75">
      <c r="O3300" s="18"/>
    </row>
    <row r="3301" ht="12.75">
      <c r="O3301" s="18"/>
    </row>
    <row r="3302" ht="12.75">
      <c r="O3302" s="18"/>
    </row>
    <row r="3303" ht="12.75">
      <c r="O3303" s="18"/>
    </row>
    <row r="3304" ht="12.75">
      <c r="O3304" s="18"/>
    </row>
    <row r="3305" ht="12.75">
      <c r="O3305" s="18"/>
    </row>
    <row r="3306" ht="12.75">
      <c r="O3306" s="18"/>
    </row>
    <row r="3307" ht="12.75">
      <c r="O3307" s="18"/>
    </row>
    <row r="3308" ht="12.75">
      <c r="O3308" s="18"/>
    </row>
    <row r="3309" ht="12.75">
      <c r="O3309" s="18"/>
    </row>
    <row r="3310" ht="12.75">
      <c r="O3310" s="18"/>
    </row>
    <row r="3311" ht="12.75">
      <c r="O3311" s="18"/>
    </row>
    <row r="3312" ht="12.75">
      <c r="O3312" s="18"/>
    </row>
    <row r="3313" ht="12.75">
      <c r="O3313" s="18"/>
    </row>
    <row r="3314" ht="12.75">
      <c r="O3314" s="18"/>
    </row>
    <row r="3315" ht="12.75">
      <c r="O3315" s="18"/>
    </row>
    <row r="3316" ht="12.75">
      <c r="O3316" s="18"/>
    </row>
    <row r="3317" ht="12.75">
      <c r="O3317" s="18"/>
    </row>
    <row r="3318" ht="12.75">
      <c r="O3318" s="18"/>
    </row>
    <row r="3319" ht="12.75">
      <c r="O3319" s="18"/>
    </row>
    <row r="3320" ht="12.75">
      <c r="O3320" s="18"/>
    </row>
    <row r="3321" ht="12.75">
      <c r="O3321" s="18"/>
    </row>
    <row r="3322" ht="12.75">
      <c r="O3322" s="18"/>
    </row>
    <row r="3323" ht="12.75">
      <c r="O3323" s="18"/>
    </row>
    <row r="3324" ht="12.75">
      <c r="O3324" s="18"/>
    </row>
    <row r="3325" ht="12.75">
      <c r="O3325" s="18"/>
    </row>
    <row r="3326" ht="12.75">
      <c r="O3326" s="18"/>
    </row>
    <row r="3327" ht="12.75">
      <c r="O3327" s="18"/>
    </row>
    <row r="3328" ht="12.75">
      <c r="O3328" s="18"/>
    </row>
    <row r="3329" ht="12.75">
      <c r="O3329" s="18"/>
    </row>
    <row r="3330" ht="12.75">
      <c r="O3330" s="18"/>
    </row>
    <row r="3331" ht="12.75">
      <c r="O3331" s="18"/>
    </row>
    <row r="3332" ht="12.75">
      <c r="O3332" s="18"/>
    </row>
    <row r="3333" ht="12.75">
      <c r="O3333" s="18"/>
    </row>
    <row r="3334" ht="12.75">
      <c r="O3334" s="18"/>
    </row>
    <row r="3335" ht="12.75">
      <c r="O3335" s="18"/>
    </row>
    <row r="3336" ht="12.75">
      <c r="O3336" s="18"/>
    </row>
    <row r="3337" ht="12.75">
      <c r="O3337" s="18"/>
    </row>
    <row r="3338" ht="12.75">
      <c r="O3338" s="18"/>
    </row>
    <row r="3339" ht="12.75">
      <c r="O3339" s="18"/>
    </row>
    <row r="3340" ht="12.75">
      <c r="O3340" s="18"/>
    </row>
    <row r="3341" ht="12.75">
      <c r="O3341" s="18"/>
    </row>
    <row r="3342" ht="12.75">
      <c r="O3342" s="18"/>
    </row>
    <row r="3343" ht="12.75">
      <c r="O3343" s="18"/>
    </row>
    <row r="3344" ht="12.75">
      <c r="O3344" s="18"/>
    </row>
    <row r="3345" ht="12.75">
      <c r="O3345" s="18"/>
    </row>
    <row r="3346" ht="12.75">
      <c r="O3346" s="18"/>
    </row>
    <row r="3347" ht="12.75">
      <c r="O3347" s="18"/>
    </row>
    <row r="3348" ht="12.75">
      <c r="O3348" s="18"/>
    </row>
    <row r="3349" ht="12.75">
      <c r="O3349" s="18"/>
    </row>
    <row r="3350" ht="12.75">
      <c r="O3350" s="18"/>
    </row>
    <row r="3351" ht="12.75">
      <c r="O3351" s="18"/>
    </row>
    <row r="3352" ht="12.75">
      <c r="O3352" s="18"/>
    </row>
    <row r="3353" ht="12.75">
      <c r="O3353" s="18"/>
    </row>
    <row r="3354" ht="12.75">
      <c r="O3354" s="18"/>
    </row>
    <row r="3355" ht="12.75">
      <c r="O3355" s="18"/>
    </row>
    <row r="3356" ht="12.75">
      <c r="O3356" s="18"/>
    </row>
    <row r="3357" ht="12.75">
      <c r="O3357" s="18"/>
    </row>
    <row r="3358" ht="12.75">
      <c r="O3358" s="18"/>
    </row>
    <row r="3359" ht="12.75">
      <c r="O3359" s="18"/>
    </row>
    <row r="3360" ht="12.75">
      <c r="O3360" s="18"/>
    </row>
    <row r="3361" ht="12.75">
      <c r="O3361" s="18"/>
    </row>
    <row r="3362" ht="12.75">
      <c r="O3362" s="18"/>
    </row>
    <row r="3363" ht="12.75">
      <c r="O3363" s="18"/>
    </row>
    <row r="3364" ht="12.75">
      <c r="O3364" s="18"/>
    </row>
    <row r="3365" ht="12.75">
      <c r="O3365" s="18"/>
    </row>
    <row r="3366" ht="12.75">
      <c r="O3366" s="18"/>
    </row>
    <row r="3367" ht="12.75">
      <c r="O3367" s="18"/>
    </row>
    <row r="3368" ht="12.75">
      <c r="O3368" s="18"/>
    </row>
    <row r="3369" ht="12.75">
      <c r="O3369" s="18"/>
    </row>
    <row r="3370" ht="12.75">
      <c r="O3370" s="18"/>
    </row>
    <row r="3371" ht="12.75">
      <c r="O3371" s="18"/>
    </row>
    <row r="3372" ht="12.75">
      <c r="O3372" s="18"/>
    </row>
    <row r="3373" ht="12.75">
      <c r="O3373" s="18"/>
    </row>
    <row r="3374" ht="12.75">
      <c r="O3374" s="18"/>
    </row>
    <row r="3375" ht="12.75">
      <c r="O3375" s="18"/>
    </row>
    <row r="3376" ht="12.75">
      <c r="O3376" s="18"/>
    </row>
    <row r="3377" ht="12.75">
      <c r="O3377" s="18"/>
    </row>
    <row r="3378" ht="12.75">
      <c r="O3378" s="18"/>
    </row>
    <row r="3379" ht="12.75">
      <c r="O3379" s="18"/>
    </row>
    <row r="3380" ht="12.75">
      <c r="O3380" s="18"/>
    </row>
    <row r="3381" ht="12.75">
      <c r="O3381" s="18"/>
    </row>
    <row r="3382" ht="12.75">
      <c r="O3382" s="18"/>
    </row>
    <row r="3383" ht="12.75">
      <c r="O3383" s="18"/>
    </row>
    <row r="3384" ht="12.75">
      <c r="O3384" s="18"/>
    </row>
    <row r="3385" ht="12.75">
      <c r="O3385" s="18"/>
    </row>
    <row r="3386" ht="12.75">
      <c r="O3386" s="18"/>
    </row>
    <row r="3387" ht="12.75">
      <c r="O3387" s="18"/>
    </row>
    <row r="3388" ht="12.75">
      <c r="O3388" s="18"/>
    </row>
    <row r="3389" ht="12.75">
      <c r="O3389" s="18"/>
    </row>
    <row r="3390" ht="12.75">
      <c r="O3390" s="18"/>
    </row>
    <row r="3391" ht="12.75">
      <c r="O3391" s="18"/>
    </row>
    <row r="3392" ht="12.75">
      <c r="O3392" s="18"/>
    </row>
    <row r="3393" ht="12.75">
      <c r="O3393" s="18"/>
    </row>
    <row r="3394" ht="12.75">
      <c r="O3394" s="18"/>
    </row>
    <row r="3395" ht="12.75">
      <c r="O3395" s="18"/>
    </row>
    <row r="3396" ht="12.75">
      <c r="O3396" s="18"/>
    </row>
    <row r="3397" ht="12.75">
      <c r="O3397" s="18"/>
    </row>
    <row r="3398" ht="12.75">
      <c r="O3398" s="18"/>
    </row>
    <row r="3399" ht="12.75">
      <c r="O3399" s="18"/>
    </row>
    <row r="3400" ht="12.75">
      <c r="O3400" s="18"/>
    </row>
    <row r="3401" ht="12.75">
      <c r="O3401" s="18"/>
    </row>
    <row r="3402" ht="12.75">
      <c r="O3402" s="18"/>
    </row>
    <row r="3403" ht="12.75">
      <c r="O3403" s="18"/>
    </row>
    <row r="3404" ht="12.75">
      <c r="O3404" s="18"/>
    </row>
    <row r="3405" ht="12.75">
      <c r="O3405" s="18"/>
    </row>
    <row r="3406" ht="12.75">
      <c r="O3406" s="18"/>
    </row>
    <row r="3407" ht="12.75">
      <c r="O3407" s="18"/>
    </row>
    <row r="3408" ht="12.75">
      <c r="O3408" s="18"/>
    </row>
    <row r="3409" ht="12.75">
      <c r="O3409" s="18"/>
    </row>
    <row r="3410" ht="12.75">
      <c r="O3410" s="18"/>
    </row>
    <row r="3411" ht="12.75">
      <c r="O3411" s="18"/>
    </row>
    <row r="3412" ht="12.75">
      <c r="O3412" s="18"/>
    </row>
    <row r="3413" ht="12.75">
      <c r="O3413" s="18"/>
    </row>
    <row r="3414" ht="12.75">
      <c r="O3414" s="18"/>
    </row>
    <row r="3415" ht="12.75">
      <c r="O3415" s="18"/>
    </row>
    <row r="3416" ht="12.75">
      <c r="O3416" s="18"/>
    </row>
    <row r="3417" ht="12.75">
      <c r="O3417" s="18"/>
    </row>
    <row r="3418" ht="12.75">
      <c r="O3418" s="18"/>
    </row>
    <row r="3419" ht="12.75">
      <c r="O3419" s="18"/>
    </row>
    <row r="3420" ht="12.75">
      <c r="O3420" s="18"/>
    </row>
    <row r="3421" ht="12.75">
      <c r="O3421" s="18"/>
    </row>
    <row r="3422" ht="12.75">
      <c r="O3422" s="18"/>
    </row>
    <row r="3423" ht="12.75">
      <c r="O3423" s="18"/>
    </row>
    <row r="3424" ht="12.75">
      <c r="O3424" s="18"/>
    </row>
    <row r="3425" ht="12.75">
      <c r="O3425" s="18"/>
    </row>
    <row r="3426" ht="12.75">
      <c r="O3426" s="18"/>
    </row>
    <row r="3427" ht="12.75">
      <c r="O3427" s="18"/>
    </row>
    <row r="3428" ht="12.75">
      <c r="O3428" s="18"/>
    </row>
    <row r="3429" ht="12.75">
      <c r="O3429" s="18"/>
    </row>
    <row r="3430" ht="12.75">
      <c r="O3430" s="18"/>
    </row>
    <row r="3431" ht="12.75">
      <c r="O3431" s="18"/>
    </row>
    <row r="3432" ht="12.75">
      <c r="O3432" s="18"/>
    </row>
    <row r="3433" ht="12.75">
      <c r="O3433" s="18"/>
    </row>
    <row r="3434" ht="12.75">
      <c r="O3434" s="18"/>
    </row>
    <row r="3435" ht="12.75">
      <c r="O3435" s="18"/>
    </row>
    <row r="3436" ht="12.75">
      <c r="O3436" s="18"/>
    </row>
    <row r="3437" ht="12.75">
      <c r="O3437" s="18"/>
    </row>
    <row r="3438" ht="12.75">
      <c r="O3438" s="18"/>
    </row>
    <row r="3439" ht="12.75">
      <c r="O3439" s="18"/>
    </row>
    <row r="3440" ht="12.75">
      <c r="O3440" s="18"/>
    </row>
    <row r="3441" ht="12.75">
      <c r="O3441" s="18"/>
    </row>
    <row r="3442" ht="12.75">
      <c r="O3442" s="18"/>
    </row>
    <row r="3443" ht="12.75">
      <c r="O3443" s="18"/>
    </row>
    <row r="3444" ht="12.75">
      <c r="O3444" s="18"/>
    </row>
    <row r="3445" ht="12.75">
      <c r="O3445" s="18"/>
    </row>
    <row r="3446" ht="12.75">
      <c r="O3446" s="18"/>
    </row>
    <row r="3447" ht="12.75">
      <c r="O3447" s="18"/>
    </row>
    <row r="3448" ht="12.75">
      <c r="O3448" s="18"/>
    </row>
    <row r="3449" ht="12.75">
      <c r="O3449" s="18"/>
    </row>
    <row r="3450" ht="12.75">
      <c r="O3450" s="18"/>
    </row>
    <row r="3451" ht="12.75">
      <c r="O3451" s="18"/>
    </row>
    <row r="3452" ht="12.75">
      <c r="O3452" s="18"/>
    </row>
    <row r="3453" ht="12.75">
      <c r="O3453" s="18"/>
    </row>
    <row r="3454" ht="12.75">
      <c r="O3454" s="18"/>
    </row>
    <row r="3455" ht="12.75">
      <c r="O3455" s="18"/>
    </row>
    <row r="3456" ht="12.75">
      <c r="O3456" s="18"/>
    </row>
    <row r="3457" ht="12.75">
      <c r="O3457" s="18"/>
    </row>
    <row r="3458" ht="12.75">
      <c r="O3458" s="18"/>
    </row>
    <row r="3459" ht="12.75">
      <c r="O3459" s="18"/>
    </row>
    <row r="3460" ht="12.75">
      <c r="O3460" s="18"/>
    </row>
    <row r="3461" ht="12.75">
      <c r="O3461" s="18"/>
    </row>
    <row r="3462" ht="12.75">
      <c r="O3462" s="18"/>
    </row>
    <row r="3463" ht="12.75">
      <c r="O3463" s="18"/>
    </row>
    <row r="3464" ht="12.75">
      <c r="O3464" s="18"/>
    </row>
    <row r="3465" ht="12.75">
      <c r="O3465" s="18"/>
    </row>
    <row r="3466" ht="12.75">
      <c r="O3466" s="18"/>
    </row>
    <row r="3467" ht="12.75">
      <c r="O3467" s="18"/>
    </row>
    <row r="3468" ht="12.75">
      <c r="O3468" s="18"/>
    </row>
    <row r="3469" ht="12.75">
      <c r="O3469" s="18"/>
    </row>
    <row r="3470" ht="12.75">
      <c r="O3470" s="18"/>
    </row>
    <row r="3471" ht="12.75">
      <c r="O3471" s="18"/>
    </row>
    <row r="3472" ht="12.75">
      <c r="O3472" s="18"/>
    </row>
    <row r="3473" ht="12.75">
      <c r="O3473" s="18"/>
    </row>
    <row r="3474" ht="12.75">
      <c r="O3474" s="18"/>
    </row>
    <row r="3475" ht="12.75">
      <c r="O3475" s="18"/>
    </row>
    <row r="3476" ht="12.75">
      <c r="O3476" s="18"/>
    </row>
    <row r="3477" ht="12.75">
      <c r="O3477" s="18"/>
    </row>
    <row r="3478" ht="12.75">
      <c r="O3478" s="18"/>
    </row>
    <row r="3479" ht="12.75">
      <c r="O3479" s="18"/>
    </row>
    <row r="3480" ht="12.75">
      <c r="O3480" s="18"/>
    </row>
    <row r="3481" ht="12.75">
      <c r="O3481" s="18"/>
    </row>
    <row r="3482" ht="12.75">
      <c r="O3482" s="18"/>
    </row>
    <row r="3483" ht="12.75">
      <c r="O3483" s="18"/>
    </row>
    <row r="3484" ht="12.75">
      <c r="O3484" s="18"/>
    </row>
    <row r="3485" ht="12.75">
      <c r="O3485" s="18"/>
    </row>
    <row r="3486" ht="12.75">
      <c r="O3486" s="18"/>
    </row>
    <row r="3487" ht="12.75">
      <c r="O3487" s="18"/>
    </row>
    <row r="3488" ht="12.75">
      <c r="O3488" s="18"/>
    </row>
    <row r="3489" ht="12.75">
      <c r="O3489" s="18"/>
    </row>
    <row r="3490" ht="12.75">
      <c r="O3490" s="18"/>
    </row>
    <row r="3491" ht="12.75">
      <c r="O3491" s="18"/>
    </row>
    <row r="3492" ht="12.75">
      <c r="O3492" s="18"/>
    </row>
    <row r="3493" ht="12.75">
      <c r="O3493" s="18"/>
    </row>
    <row r="3494" ht="12.75">
      <c r="O3494" s="18"/>
    </row>
    <row r="3495" ht="12.75">
      <c r="O3495" s="18"/>
    </row>
    <row r="3496" ht="12.75">
      <c r="O3496" s="18"/>
    </row>
    <row r="3497" ht="12.75">
      <c r="O3497" s="18"/>
    </row>
    <row r="3498" ht="12.75">
      <c r="O3498" s="18"/>
    </row>
    <row r="3499" ht="12.75">
      <c r="O3499" s="18"/>
    </row>
    <row r="3500" ht="12.75">
      <c r="O3500" s="18"/>
    </row>
    <row r="3501" ht="12.75">
      <c r="O3501" s="18"/>
    </row>
    <row r="3502" ht="12.75">
      <c r="O3502" s="18"/>
    </row>
    <row r="3503" ht="12.75">
      <c r="O3503" s="18"/>
    </row>
    <row r="3504" ht="12.75">
      <c r="O3504" s="18"/>
    </row>
    <row r="3505" ht="12.75">
      <c r="O3505" s="18"/>
    </row>
    <row r="3506" ht="12.75">
      <c r="O3506" s="18"/>
    </row>
    <row r="3507" ht="12.75">
      <c r="O3507" s="18"/>
    </row>
    <row r="3508" ht="12.75">
      <c r="O3508" s="18"/>
    </row>
    <row r="3509" ht="12.75">
      <c r="O3509" s="18"/>
    </row>
    <row r="3510" ht="12.75">
      <c r="O3510" s="18"/>
    </row>
    <row r="3511" ht="12.75">
      <c r="O3511" s="18"/>
    </row>
    <row r="3512" ht="12.75">
      <c r="O3512" s="18"/>
    </row>
    <row r="3513" ht="12.75">
      <c r="O3513" s="18"/>
    </row>
    <row r="3514" ht="12.75">
      <c r="O3514" s="18"/>
    </row>
    <row r="3515" ht="12.75">
      <c r="O3515" s="18"/>
    </row>
    <row r="3516" ht="12.75">
      <c r="O3516" s="18"/>
    </row>
    <row r="3517" ht="12.75">
      <c r="O3517" s="18"/>
    </row>
    <row r="3518" ht="12.75">
      <c r="O3518" s="18"/>
    </row>
    <row r="3519" ht="12.75">
      <c r="O3519" s="18"/>
    </row>
    <row r="3520" ht="12.75">
      <c r="O3520" s="18"/>
    </row>
    <row r="3521" ht="12.75">
      <c r="O3521" s="18"/>
    </row>
    <row r="3522" ht="12.75">
      <c r="O3522" s="18"/>
    </row>
    <row r="3523" ht="12.75">
      <c r="O3523" s="18"/>
    </row>
    <row r="3524" ht="12.75">
      <c r="O3524" s="18"/>
    </row>
    <row r="3525" ht="12.75">
      <c r="O3525" s="18"/>
    </row>
    <row r="3526" ht="12.75">
      <c r="O3526" s="18"/>
    </row>
    <row r="3527" ht="12.75">
      <c r="O3527" s="18"/>
    </row>
    <row r="3528" ht="12.75">
      <c r="O3528" s="18"/>
    </row>
    <row r="3529" ht="12.75">
      <c r="O3529" s="18"/>
    </row>
    <row r="3530" ht="12.75">
      <c r="O3530" s="18"/>
    </row>
    <row r="3531" ht="12.75">
      <c r="O3531" s="18"/>
    </row>
    <row r="3532" ht="12.75">
      <c r="O3532" s="18"/>
    </row>
    <row r="3533" ht="12.75">
      <c r="O3533" s="18"/>
    </row>
    <row r="3534" ht="12.75">
      <c r="O3534" s="18"/>
    </row>
    <row r="3535" ht="12.75">
      <c r="O3535" s="18"/>
    </row>
    <row r="3536" ht="12.75">
      <c r="O3536" s="18"/>
    </row>
    <row r="3537" ht="12.75">
      <c r="O3537" s="18"/>
    </row>
    <row r="3538" ht="12.75">
      <c r="O3538" s="18"/>
    </row>
    <row r="3539" ht="12.75">
      <c r="O3539" s="18"/>
    </row>
    <row r="3540" ht="12.75">
      <c r="O3540" s="18"/>
    </row>
    <row r="3541" ht="12.75">
      <c r="O3541" s="18"/>
    </row>
    <row r="3542" ht="12.75">
      <c r="O3542" s="18"/>
    </row>
    <row r="3543" ht="12.75">
      <c r="O3543" s="18"/>
    </row>
    <row r="3544" ht="12.75">
      <c r="O3544" s="18"/>
    </row>
    <row r="3545" ht="12.75">
      <c r="O3545" s="18"/>
    </row>
    <row r="3546" ht="12.75">
      <c r="O3546" s="18"/>
    </row>
    <row r="3547" ht="12.75">
      <c r="O3547" s="18"/>
    </row>
    <row r="3548" ht="12.75">
      <c r="O3548" s="18"/>
    </row>
    <row r="3549" ht="12.75">
      <c r="O3549" s="18"/>
    </row>
    <row r="3550" ht="12.75">
      <c r="O3550" s="18"/>
    </row>
    <row r="3551" ht="12.75">
      <c r="O3551" s="18"/>
    </row>
    <row r="3552" ht="12.75">
      <c r="O3552" s="18"/>
    </row>
    <row r="3553" ht="12.75">
      <c r="O3553" s="18"/>
    </row>
    <row r="3554" ht="12.75">
      <c r="O3554" s="18"/>
    </row>
    <row r="3555" ht="12.75">
      <c r="O3555" s="18"/>
    </row>
    <row r="3556" ht="12.75">
      <c r="O3556" s="18"/>
    </row>
    <row r="3557" ht="12.75">
      <c r="O3557" s="18"/>
    </row>
    <row r="3558" ht="12.75">
      <c r="O3558" s="18"/>
    </row>
    <row r="3559" ht="12.75">
      <c r="O3559" s="18"/>
    </row>
    <row r="3560" ht="12.75">
      <c r="O3560" s="18"/>
    </row>
    <row r="3561" ht="12.75">
      <c r="O3561" s="18"/>
    </row>
    <row r="3562" ht="12.75">
      <c r="O3562" s="18"/>
    </row>
    <row r="3563" ht="12.75">
      <c r="O3563" s="18"/>
    </row>
    <row r="3564" ht="12.75">
      <c r="O3564" s="18"/>
    </row>
    <row r="3565" ht="12.75">
      <c r="O3565" s="18"/>
    </row>
    <row r="3566" ht="12.75">
      <c r="O3566" s="18"/>
    </row>
    <row r="3567" ht="12.75">
      <c r="O3567" s="18"/>
    </row>
    <row r="3568" ht="12.75">
      <c r="O3568" s="18"/>
    </row>
    <row r="3569" ht="12.75">
      <c r="O3569" s="18"/>
    </row>
    <row r="3570" ht="12.75">
      <c r="O3570" s="18"/>
    </row>
    <row r="3571" ht="12.75">
      <c r="O3571" s="18"/>
    </row>
    <row r="3572" ht="12.75">
      <c r="O3572" s="18"/>
    </row>
    <row r="3573" ht="12.75">
      <c r="O3573" s="18"/>
    </row>
    <row r="3574" ht="12.75">
      <c r="O3574" s="18"/>
    </row>
    <row r="3575" ht="12.75">
      <c r="O3575" s="18"/>
    </row>
    <row r="3576" ht="12.75">
      <c r="O3576" s="18"/>
    </row>
    <row r="3577" ht="12.75">
      <c r="O3577" s="18"/>
    </row>
    <row r="3578" ht="12.75">
      <c r="O3578" s="18"/>
    </row>
    <row r="3579" ht="12.75">
      <c r="O3579" s="18"/>
    </row>
    <row r="3580" ht="12.75">
      <c r="O3580" s="18"/>
    </row>
    <row r="3581" ht="12.75">
      <c r="O3581" s="18"/>
    </row>
    <row r="3582" ht="12.75">
      <c r="O3582" s="18"/>
    </row>
    <row r="3583" ht="12.75">
      <c r="O3583" s="18"/>
    </row>
    <row r="3584" ht="12.75">
      <c r="O3584" s="18"/>
    </row>
    <row r="3585" ht="12.75">
      <c r="O3585" s="18"/>
    </row>
    <row r="3586" ht="12.75">
      <c r="O3586" s="18"/>
    </row>
    <row r="3587" ht="12.75">
      <c r="O3587" s="18"/>
    </row>
    <row r="3588" ht="12.75">
      <c r="O3588" s="18"/>
    </row>
    <row r="3589" ht="12.75">
      <c r="O3589" s="18"/>
    </row>
    <row r="3590" ht="12.75">
      <c r="O3590" s="18"/>
    </row>
    <row r="3591" ht="12.75">
      <c r="O3591" s="18"/>
    </row>
    <row r="3592" ht="12.75">
      <c r="O3592" s="18"/>
    </row>
    <row r="3593" ht="12.75">
      <c r="O3593" s="18"/>
    </row>
    <row r="3594" ht="12.75">
      <c r="O3594" s="18"/>
    </row>
    <row r="3595" ht="12.75">
      <c r="O3595" s="18"/>
    </row>
    <row r="3596" ht="12.75">
      <c r="O3596" s="18"/>
    </row>
    <row r="3597" ht="12.75">
      <c r="O3597" s="18"/>
    </row>
    <row r="3598" ht="12.75">
      <c r="O3598" s="18"/>
    </row>
    <row r="3599" ht="12.75">
      <c r="O3599" s="18"/>
    </row>
    <row r="3600" ht="12.75">
      <c r="O3600" s="18"/>
    </row>
    <row r="3601" ht="12.75">
      <c r="O3601" s="18"/>
    </row>
    <row r="3602" ht="12.75">
      <c r="O3602" s="18"/>
    </row>
    <row r="3603" ht="12.75">
      <c r="O3603" s="18"/>
    </row>
    <row r="3604" ht="12.75">
      <c r="O3604" s="18"/>
    </row>
    <row r="3605" ht="12.75">
      <c r="O3605" s="18"/>
    </row>
    <row r="3606" ht="12.75">
      <c r="O3606" s="18"/>
    </row>
    <row r="3607" ht="12.75">
      <c r="O3607" s="18"/>
    </row>
    <row r="3608" ht="12.75">
      <c r="O3608" s="18"/>
    </row>
    <row r="3609" ht="12.75">
      <c r="O3609" s="18"/>
    </row>
    <row r="3610" ht="12.75">
      <c r="O3610" s="18"/>
    </row>
    <row r="3611" ht="12.75">
      <c r="O3611" s="18"/>
    </row>
    <row r="3612" ht="12.75">
      <c r="O3612" s="18"/>
    </row>
    <row r="3613" ht="12.75">
      <c r="O3613" s="18"/>
    </row>
    <row r="3614" ht="12.75">
      <c r="O3614" s="18"/>
    </row>
    <row r="3615" ht="12.75">
      <c r="O3615" s="18"/>
    </row>
    <row r="3616" ht="12.75">
      <c r="O3616" s="18"/>
    </row>
    <row r="3617" ht="12.75">
      <c r="O3617" s="18"/>
    </row>
    <row r="3618" ht="12.75">
      <c r="O3618" s="18"/>
    </row>
    <row r="3619" ht="12.75">
      <c r="O3619" s="18"/>
    </row>
    <row r="3620" ht="12.75">
      <c r="O3620" s="18"/>
    </row>
    <row r="3621" ht="12.75">
      <c r="O3621" s="18"/>
    </row>
    <row r="3622" ht="12.75">
      <c r="O3622" s="18"/>
    </row>
    <row r="3623" ht="12.75">
      <c r="O3623" s="18"/>
    </row>
    <row r="3624" ht="12.75">
      <c r="O3624" s="18"/>
    </row>
    <row r="3625" ht="12.75">
      <c r="O3625" s="18"/>
    </row>
    <row r="3626" ht="12.75">
      <c r="O3626" s="18"/>
    </row>
    <row r="3627" ht="12.75">
      <c r="O3627" s="18"/>
    </row>
    <row r="3628" ht="12.75">
      <c r="O3628" s="18"/>
    </row>
    <row r="3629" ht="12.75">
      <c r="O3629" s="18"/>
    </row>
    <row r="3630" ht="12.75">
      <c r="O3630" s="18"/>
    </row>
    <row r="3631" ht="12.75">
      <c r="O3631" s="18"/>
    </row>
    <row r="3632" ht="12.75">
      <c r="O3632" s="18"/>
    </row>
    <row r="3633" ht="12.75">
      <c r="O3633" s="18"/>
    </row>
    <row r="3634" ht="12.75">
      <c r="O3634" s="18"/>
    </row>
    <row r="3635" ht="12.75">
      <c r="O3635" s="18"/>
    </row>
    <row r="3636" ht="12.75">
      <c r="O3636" s="18"/>
    </row>
    <row r="3637" ht="12.75">
      <c r="O3637" s="18"/>
    </row>
    <row r="3638" ht="12.75">
      <c r="O3638" s="18"/>
    </row>
    <row r="3639" ht="12.75">
      <c r="O3639" s="18"/>
    </row>
    <row r="3640" ht="12.75">
      <c r="O3640" s="18"/>
    </row>
    <row r="3641" ht="12.75">
      <c r="O3641" s="18"/>
    </row>
    <row r="3642" ht="12.75">
      <c r="O3642" s="18"/>
    </row>
    <row r="3643" ht="12.75">
      <c r="O3643" s="18"/>
    </row>
    <row r="3644" ht="12.75">
      <c r="O3644" s="18"/>
    </row>
    <row r="3645" ht="12.75">
      <c r="O3645" s="18"/>
    </row>
    <row r="3646" ht="12.75">
      <c r="O3646" s="18"/>
    </row>
    <row r="3647" ht="12.75">
      <c r="O3647" s="18"/>
    </row>
    <row r="3648" ht="12.75">
      <c r="O3648" s="18"/>
    </row>
    <row r="3649" ht="12.75">
      <c r="O3649" s="18"/>
    </row>
    <row r="3650" ht="12.75">
      <c r="O3650" s="18"/>
    </row>
    <row r="3651" ht="12.75">
      <c r="O3651" s="18"/>
    </row>
    <row r="3652" ht="12.75">
      <c r="O3652" s="18"/>
    </row>
    <row r="3653" ht="12.75">
      <c r="O3653" s="18"/>
    </row>
    <row r="3654" ht="12.75">
      <c r="O3654" s="18"/>
    </row>
    <row r="3655" ht="12.75">
      <c r="O3655" s="18"/>
    </row>
    <row r="3656" ht="12.75">
      <c r="O3656" s="18"/>
    </row>
    <row r="3657" ht="12.75">
      <c r="O3657" s="18"/>
    </row>
    <row r="3658" ht="12.75">
      <c r="O3658" s="18"/>
    </row>
    <row r="3659" ht="12.75">
      <c r="O3659" s="18"/>
    </row>
    <row r="3660" ht="12.75">
      <c r="O3660" s="18"/>
    </row>
    <row r="3661" ht="12.75">
      <c r="O3661" s="18"/>
    </row>
    <row r="3662" ht="12.75">
      <c r="O3662" s="18"/>
    </row>
    <row r="3663" ht="12.75">
      <c r="O3663" s="18"/>
    </row>
    <row r="3664" ht="12.75">
      <c r="O3664" s="18"/>
    </row>
    <row r="3665" ht="12.75">
      <c r="O3665" s="18"/>
    </row>
    <row r="3666" ht="12.75">
      <c r="O3666" s="18"/>
    </row>
    <row r="3667" ht="12.75">
      <c r="O3667" s="18"/>
    </row>
    <row r="3668" ht="12.75">
      <c r="O3668" s="18"/>
    </row>
    <row r="3669" ht="12.75">
      <c r="O3669" s="18"/>
    </row>
    <row r="3670" ht="12.75">
      <c r="O3670" s="18"/>
    </row>
    <row r="3671" ht="12.75">
      <c r="O3671" s="18"/>
    </row>
    <row r="3672" ht="12.75">
      <c r="O3672" s="18"/>
    </row>
    <row r="3673" ht="12.75">
      <c r="O3673" s="18"/>
    </row>
    <row r="3674" ht="12.75">
      <c r="O3674" s="18"/>
    </row>
    <row r="3675" ht="12.75">
      <c r="O3675" s="18"/>
    </row>
    <row r="3676" ht="12.75">
      <c r="O3676" s="18"/>
    </row>
    <row r="3677" ht="12.75">
      <c r="O3677" s="18"/>
    </row>
    <row r="3678" ht="12.75">
      <c r="O3678" s="18"/>
    </row>
    <row r="3679" ht="12.75">
      <c r="O3679" s="18"/>
    </row>
    <row r="3680" ht="12.75">
      <c r="O3680" s="18"/>
    </row>
    <row r="3681" ht="12.75">
      <c r="O3681" s="18"/>
    </row>
    <row r="3682" ht="12.75">
      <c r="O3682" s="18"/>
    </row>
    <row r="3683" ht="12.75">
      <c r="O3683" s="18"/>
    </row>
    <row r="3684" ht="12.75">
      <c r="O3684" s="18"/>
    </row>
    <row r="3685" ht="12.75">
      <c r="O3685" s="18"/>
    </row>
    <row r="3686" ht="12.75">
      <c r="O3686" s="18"/>
    </row>
    <row r="3687" ht="12.75">
      <c r="O3687" s="18"/>
    </row>
    <row r="3688" ht="12.75">
      <c r="O3688" s="18"/>
    </row>
    <row r="3689" ht="12.75">
      <c r="O3689" s="18"/>
    </row>
    <row r="3690" ht="12.75">
      <c r="O3690" s="18"/>
    </row>
    <row r="3691" ht="12.75">
      <c r="O3691" s="18"/>
    </row>
    <row r="3692" ht="12.75">
      <c r="O3692" s="18"/>
    </row>
    <row r="3693" ht="12.75">
      <c r="O3693" s="18"/>
    </row>
    <row r="3694" ht="12.75">
      <c r="O3694" s="18"/>
    </row>
    <row r="3695" ht="12.75">
      <c r="O3695" s="18"/>
    </row>
    <row r="3696" ht="12.75">
      <c r="O3696" s="18"/>
    </row>
    <row r="3697" ht="12.75">
      <c r="O3697" s="18"/>
    </row>
    <row r="3698" ht="12.75">
      <c r="O3698" s="18"/>
    </row>
    <row r="3699" ht="12.75">
      <c r="O3699" s="18"/>
    </row>
    <row r="3700" ht="12.75">
      <c r="O3700" s="18"/>
    </row>
    <row r="3701" ht="12.75">
      <c r="O3701" s="18"/>
    </row>
    <row r="3702" ht="12.75">
      <c r="O3702" s="18"/>
    </row>
    <row r="3703" ht="12.75">
      <c r="O3703" s="18"/>
    </row>
    <row r="3704" ht="12.75">
      <c r="O3704" s="18"/>
    </row>
    <row r="3705" ht="12.75">
      <c r="O3705" s="18"/>
    </row>
    <row r="3706" ht="12.75">
      <c r="O3706" s="18"/>
    </row>
    <row r="3707" ht="12.75">
      <c r="O3707" s="18"/>
    </row>
    <row r="3708" ht="12.75">
      <c r="O3708" s="18"/>
    </row>
    <row r="3709" ht="12.75">
      <c r="O3709" s="18"/>
    </row>
    <row r="3710" ht="12.75">
      <c r="O3710" s="18"/>
    </row>
    <row r="3711" ht="12.75">
      <c r="O3711" s="18"/>
    </row>
    <row r="3712" ht="12.75">
      <c r="O3712" s="18"/>
    </row>
    <row r="3713" ht="12.75">
      <c r="O3713" s="18"/>
    </row>
    <row r="3714" ht="12.75">
      <c r="O3714" s="18"/>
    </row>
    <row r="3715" ht="12.75">
      <c r="O3715" s="18"/>
    </row>
    <row r="3716" ht="12.75">
      <c r="O3716" s="18"/>
    </row>
    <row r="3717" ht="12.75">
      <c r="O3717" s="18"/>
    </row>
    <row r="3718" ht="12.75">
      <c r="O3718" s="18"/>
    </row>
    <row r="3719" ht="12.75">
      <c r="O3719" s="18"/>
    </row>
    <row r="3720" ht="12.75">
      <c r="O3720" s="18"/>
    </row>
    <row r="3721" ht="12.75">
      <c r="O3721" s="18"/>
    </row>
    <row r="3722" ht="12.75">
      <c r="O3722" s="18"/>
    </row>
    <row r="3723" ht="12.75">
      <c r="O3723" s="18"/>
    </row>
    <row r="3724" ht="12.75">
      <c r="O3724" s="18"/>
    </row>
    <row r="3725" ht="12.75">
      <c r="O3725" s="18"/>
    </row>
    <row r="3726" ht="12.75">
      <c r="O3726" s="18"/>
    </row>
    <row r="3727" ht="12.75">
      <c r="O3727" s="18"/>
    </row>
    <row r="3728" ht="12.75">
      <c r="O3728" s="18"/>
    </row>
    <row r="3729" ht="12.75">
      <c r="O3729" s="18"/>
    </row>
    <row r="3730" ht="12.75">
      <c r="O3730" s="18"/>
    </row>
    <row r="3731" ht="12.75">
      <c r="O3731" s="18"/>
    </row>
    <row r="3732" ht="12.75">
      <c r="O3732" s="18"/>
    </row>
    <row r="3733" ht="12.75">
      <c r="O3733" s="18"/>
    </row>
    <row r="3734" ht="12.75">
      <c r="O3734" s="18"/>
    </row>
    <row r="3735" ht="12.75">
      <c r="O3735" s="18"/>
    </row>
    <row r="3736" ht="12.75">
      <c r="O3736" s="18"/>
    </row>
    <row r="3737" ht="12.75">
      <c r="O3737" s="18"/>
    </row>
    <row r="3738" ht="12.75">
      <c r="O3738" s="18"/>
    </row>
    <row r="3739" ht="12.75">
      <c r="O3739" s="18"/>
    </row>
    <row r="3740" ht="12.75">
      <c r="O3740" s="18"/>
    </row>
    <row r="3741" ht="12.75">
      <c r="O3741" s="18"/>
    </row>
    <row r="3742" ht="12.75">
      <c r="O3742" s="18"/>
    </row>
    <row r="3743" ht="12.75">
      <c r="O3743" s="18"/>
    </row>
    <row r="3744" ht="12.75">
      <c r="O3744" s="18"/>
    </row>
    <row r="3745" ht="12.75">
      <c r="O3745" s="18"/>
    </row>
    <row r="3746" ht="12.75">
      <c r="O3746" s="18"/>
    </row>
    <row r="3747" ht="12.75">
      <c r="O3747" s="18"/>
    </row>
    <row r="3748" ht="12.75">
      <c r="O3748" s="18"/>
    </row>
    <row r="3749" ht="12.75">
      <c r="O3749" s="18"/>
    </row>
    <row r="3750" ht="12.75">
      <c r="O3750" s="18"/>
    </row>
    <row r="3751" ht="12.75">
      <c r="O3751" s="18"/>
    </row>
    <row r="3752" ht="12.75">
      <c r="O3752" s="18"/>
    </row>
    <row r="3753" ht="12.75">
      <c r="O3753" s="18"/>
    </row>
    <row r="3754" ht="12.75">
      <c r="O3754" s="18"/>
    </row>
    <row r="3755" ht="12.75">
      <c r="O3755" s="18"/>
    </row>
    <row r="3756" ht="12.75">
      <c r="O3756" s="18"/>
    </row>
    <row r="3757" ht="12.75">
      <c r="O3757" s="18"/>
    </row>
    <row r="3758" ht="12.75">
      <c r="O3758" s="18"/>
    </row>
    <row r="3759" ht="12.75">
      <c r="O3759" s="18"/>
    </row>
    <row r="3760" ht="12.75">
      <c r="O3760" s="18"/>
    </row>
    <row r="3761" ht="12.75">
      <c r="O3761" s="18"/>
    </row>
    <row r="3762" ht="12.75">
      <c r="O3762" s="18"/>
    </row>
    <row r="3763" ht="12.75">
      <c r="O3763" s="18"/>
    </row>
    <row r="3764" ht="12.75">
      <c r="O3764" s="18"/>
    </row>
    <row r="3765" ht="12.75">
      <c r="O3765" s="18"/>
    </row>
    <row r="3766" ht="12.75">
      <c r="O3766" s="18"/>
    </row>
    <row r="3767" ht="12.75">
      <c r="O3767" s="18"/>
    </row>
    <row r="3768" ht="12.75">
      <c r="O3768" s="18"/>
    </row>
    <row r="3769" ht="12.75">
      <c r="O3769" s="18"/>
    </row>
    <row r="3770" ht="12.75">
      <c r="O3770" s="18"/>
    </row>
    <row r="3771" ht="12.75">
      <c r="O3771" s="18"/>
    </row>
    <row r="3772" ht="12.75">
      <c r="O3772" s="18"/>
    </row>
    <row r="3773" ht="12.75">
      <c r="O3773" s="18"/>
    </row>
    <row r="3774" ht="12.75">
      <c r="O3774" s="18"/>
    </row>
    <row r="3775" ht="12.75">
      <c r="O3775" s="18"/>
    </row>
    <row r="3776" ht="12.75">
      <c r="O3776" s="18"/>
    </row>
    <row r="3777" ht="12.75">
      <c r="O3777" s="18"/>
    </row>
    <row r="3778" ht="12.75">
      <c r="O3778" s="18"/>
    </row>
    <row r="3779" ht="12.75">
      <c r="O3779" s="18"/>
    </row>
    <row r="3780" ht="12.75">
      <c r="O3780" s="18"/>
    </row>
    <row r="3781" ht="12.75">
      <c r="O3781" s="18"/>
    </row>
    <row r="3782" ht="12.75">
      <c r="O3782" s="18"/>
    </row>
    <row r="3783" ht="12.75">
      <c r="O3783" s="18"/>
    </row>
    <row r="3784" ht="12.75">
      <c r="O3784" s="18"/>
    </row>
    <row r="3785" ht="12.75">
      <c r="O3785" s="18"/>
    </row>
    <row r="3786" ht="12.75">
      <c r="O3786" s="18"/>
    </row>
    <row r="3787" ht="12.75">
      <c r="O3787" s="18"/>
    </row>
    <row r="3788" ht="12.75">
      <c r="O3788" s="18"/>
    </row>
    <row r="3789" ht="12.75">
      <c r="O3789" s="18"/>
    </row>
    <row r="3790" ht="12.75">
      <c r="O3790" s="18"/>
    </row>
    <row r="3791" ht="12.75">
      <c r="O3791" s="18"/>
    </row>
    <row r="3792" ht="12.75">
      <c r="O3792" s="18"/>
    </row>
    <row r="3793" ht="12.75">
      <c r="O3793" s="18"/>
    </row>
    <row r="3794" ht="12.75">
      <c r="O3794" s="18"/>
    </row>
    <row r="3795" ht="12.75">
      <c r="O3795" s="18"/>
    </row>
    <row r="3796" ht="12.75">
      <c r="O3796" s="18"/>
    </row>
    <row r="3797" ht="12.75">
      <c r="O3797" s="18"/>
    </row>
    <row r="3798" ht="12.75">
      <c r="O3798" s="18"/>
    </row>
    <row r="3799" ht="12.75">
      <c r="O3799" s="18"/>
    </row>
    <row r="3800" ht="12.75">
      <c r="O3800" s="18"/>
    </row>
    <row r="3801" ht="12.75">
      <c r="O3801" s="18"/>
    </row>
    <row r="3802" ht="12.75">
      <c r="O3802" s="18"/>
    </row>
    <row r="3803" ht="12.75">
      <c r="O3803" s="18"/>
    </row>
    <row r="3804" ht="12.75">
      <c r="O3804" s="18"/>
    </row>
    <row r="3805" ht="12.75">
      <c r="O3805" s="18"/>
    </row>
    <row r="3806" ht="12.75">
      <c r="O3806" s="18"/>
    </row>
    <row r="3807" ht="12.75">
      <c r="O3807" s="18"/>
    </row>
    <row r="3808" ht="12.75">
      <c r="O3808" s="18"/>
    </row>
    <row r="3809" ht="12.75">
      <c r="O3809" s="18"/>
    </row>
    <row r="3810" ht="12.75">
      <c r="O3810" s="18"/>
    </row>
    <row r="3811" ht="12.75">
      <c r="O3811" s="18"/>
    </row>
    <row r="3812" ht="12.75">
      <c r="O3812" s="18"/>
    </row>
    <row r="3813" ht="12.75">
      <c r="O3813" s="18"/>
    </row>
    <row r="3814" ht="12.75">
      <c r="O3814" s="18"/>
    </row>
    <row r="3815" ht="12.75">
      <c r="O3815" s="18"/>
    </row>
    <row r="3816" ht="12.75">
      <c r="O3816" s="18"/>
    </row>
    <row r="3817" ht="12.75">
      <c r="O3817" s="18"/>
    </row>
    <row r="3818" ht="12.75">
      <c r="O3818" s="18"/>
    </row>
    <row r="3819" ht="12.75">
      <c r="O3819" s="18"/>
    </row>
    <row r="3820" ht="12.75">
      <c r="O3820" s="18"/>
    </row>
    <row r="3821" ht="12.75">
      <c r="O3821" s="18"/>
    </row>
    <row r="3822" ht="12.75">
      <c r="O3822" s="18"/>
    </row>
    <row r="3823" ht="12.75">
      <c r="O3823" s="18"/>
    </row>
    <row r="3824" ht="12.75">
      <c r="O3824" s="18"/>
    </row>
    <row r="3825" ht="12.75">
      <c r="O3825" s="18"/>
    </row>
    <row r="3826" ht="12.75">
      <c r="O3826" s="18"/>
    </row>
    <row r="3827" ht="12.75">
      <c r="O3827" s="18"/>
    </row>
    <row r="3828" ht="12.75">
      <c r="O3828" s="18"/>
    </row>
    <row r="3829" ht="12.75">
      <c r="O3829" s="18"/>
    </row>
    <row r="3830" ht="12.75">
      <c r="O3830" s="18"/>
    </row>
    <row r="3831" ht="12.75">
      <c r="O3831" s="18"/>
    </row>
    <row r="3832" ht="12.75">
      <c r="O3832" s="18"/>
    </row>
    <row r="3833" ht="12.75">
      <c r="O3833" s="18"/>
    </row>
    <row r="3834" ht="12.75">
      <c r="O3834" s="18"/>
    </row>
    <row r="3835" ht="12.75">
      <c r="O3835" s="18"/>
    </row>
    <row r="3836" ht="12.75">
      <c r="O3836" s="18"/>
    </row>
    <row r="3837" ht="12.75">
      <c r="O3837" s="18"/>
    </row>
    <row r="3838" ht="12.75">
      <c r="O3838" s="18"/>
    </row>
    <row r="3839" ht="12.75">
      <c r="O3839" s="18"/>
    </row>
    <row r="3840" ht="12.75">
      <c r="O3840" s="18"/>
    </row>
    <row r="3841" ht="12.75">
      <c r="O3841" s="18"/>
    </row>
    <row r="3842" ht="12.75">
      <c r="O3842" s="18"/>
    </row>
    <row r="3843" ht="12.75">
      <c r="O3843" s="18"/>
    </row>
    <row r="3844" ht="12.75">
      <c r="O3844" s="18"/>
    </row>
    <row r="3845" ht="12.75">
      <c r="O3845" s="18"/>
    </row>
    <row r="3846" ht="12.75">
      <c r="O3846" s="18"/>
    </row>
    <row r="3847" ht="12.75">
      <c r="O3847" s="18"/>
    </row>
    <row r="3848" ht="12.75">
      <c r="O3848" s="18"/>
    </row>
    <row r="3849" ht="12.75">
      <c r="O3849" s="18"/>
    </row>
    <row r="3850" ht="12.75">
      <c r="O3850" s="18"/>
    </row>
    <row r="3851" ht="12.75">
      <c r="O3851" s="18"/>
    </row>
    <row r="3852" ht="12.75">
      <c r="O3852" s="18"/>
    </row>
    <row r="3853" ht="12.75">
      <c r="O3853" s="18"/>
    </row>
    <row r="3854" ht="12.75">
      <c r="O3854" s="18"/>
    </row>
    <row r="3855" ht="12.75">
      <c r="O3855" s="18"/>
    </row>
    <row r="3856" ht="12.75">
      <c r="O3856" s="18"/>
    </row>
    <row r="3857" ht="12.75">
      <c r="O3857" s="18"/>
    </row>
    <row r="3858" ht="12.75">
      <c r="O3858" s="18"/>
    </row>
    <row r="3859" ht="12.75">
      <c r="O3859" s="18"/>
    </row>
    <row r="3860" ht="12.75">
      <c r="O3860" s="18"/>
    </row>
    <row r="3861" ht="12.75">
      <c r="O3861" s="18"/>
    </row>
    <row r="3862" ht="12.75">
      <c r="O3862" s="18"/>
    </row>
    <row r="3863" ht="12.75">
      <c r="O3863" s="18"/>
    </row>
    <row r="3864" ht="12.75">
      <c r="O3864" s="18"/>
    </row>
    <row r="3865" ht="12.75">
      <c r="O3865" s="18"/>
    </row>
    <row r="3866" ht="12.75">
      <c r="O3866" s="18"/>
    </row>
    <row r="3867" ht="12.75">
      <c r="O3867" s="18"/>
    </row>
    <row r="3868" ht="12.75">
      <c r="O3868" s="18"/>
    </row>
    <row r="3869" ht="12.75">
      <c r="O3869" s="18"/>
    </row>
    <row r="3870" ht="12.75">
      <c r="O3870" s="18"/>
    </row>
    <row r="3871" ht="12.75">
      <c r="O3871" s="18"/>
    </row>
    <row r="3872" ht="12.75">
      <c r="O3872" s="18"/>
    </row>
    <row r="3873" ht="12.75">
      <c r="O3873" s="18"/>
    </row>
    <row r="3874" ht="12.75">
      <c r="O3874" s="18"/>
    </row>
    <row r="3875" ht="12.75">
      <c r="O3875" s="18"/>
    </row>
    <row r="3876" ht="12.75">
      <c r="O3876" s="18"/>
    </row>
    <row r="3877" ht="12.75">
      <c r="O3877" s="18"/>
    </row>
    <row r="3878" ht="12.75">
      <c r="O3878" s="18"/>
    </row>
    <row r="3879" ht="12.75">
      <c r="O3879" s="18"/>
    </row>
    <row r="3880" ht="12.75">
      <c r="O3880" s="18"/>
    </row>
    <row r="3881" ht="12.75">
      <c r="O3881" s="18"/>
    </row>
    <row r="3882" ht="12.75">
      <c r="O3882" s="18"/>
    </row>
    <row r="3883" ht="12.75">
      <c r="O3883" s="18"/>
    </row>
    <row r="3884" ht="12.75">
      <c r="O3884" s="18"/>
    </row>
    <row r="3885" ht="12.75">
      <c r="O3885" s="18"/>
    </row>
    <row r="3886" ht="12.75">
      <c r="O3886" s="18"/>
    </row>
    <row r="3887" ht="12.75">
      <c r="O3887" s="18"/>
    </row>
    <row r="3888" ht="12.75">
      <c r="O3888" s="18"/>
    </row>
    <row r="3889" ht="12.75">
      <c r="O3889" s="18"/>
    </row>
    <row r="3890" ht="12.75">
      <c r="O3890" s="18"/>
    </row>
    <row r="3891" ht="12.75">
      <c r="O3891" s="18"/>
    </row>
    <row r="3892" ht="12.75">
      <c r="O3892" s="18"/>
    </row>
    <row r="3893" ht="12.75">
      <c r="O3893" s="18"/>
    </row>
    <row r="3894" ht="12.75">
      <c r="O3894" s="18"/>
    </row>
    <row r="3895" ht="12.75">
      <c r="O3895" s="18"/>
    </row>
    <row r="3896" ht="12.75">
      <c r="O3896" s="18"/>
    </row>
    <row r="3897" ht="12.75">
      <c r="O3897" s="18"/>
    </row>
    <row r="3898" ht="12.75">
      <c r="O3898" s="18"/>
    </row>
    <row r="3899" ht="12.75">
      <c r="O3899" s="18"/>
    </row>
    <row r="3900" ht="12.75">
      <c r="O3900" s="18"/>
    </row>
    <row r="3901" ht="12.75">
      <c r="O3901" s="18"/>
    </row>
    <row r="3902" ht="12.75">
      <c r="O3902" s="18"/>
    </row>
    <row r="3903" ht="12.75">
      <c r="O3903" s="18"/>
    </row>
    <row r="3904" ht="12.75">
      <c r="O3904" s="18"/>
    </row>
    <row r="3905" ht="12.75">
      <c r="O3905" s="18"/>
    </row>
    <row r="3906" ht="12.75">
      <c r="O3906" s="18"/>
    </row>
    <row r="3907" ht="12.75">
      <c r="O3907" s="18"/>
    </row>
    <row r="3908" ht="12.75">
      <c r="O3908" s="18"/>
    </row>
    <row r="3909" ht="12.75">
      <c r="O3909" s="18"/>
    </row>
    <row r="3910" ht="12.75">
      <c r="O3910" s="18"/>
    </row>
    <row r="3911" ht="12.75">
      <c r="O3911" s="18"/>
    </row>
    <row r="3912" ht="12.75">
      <c r="O3912" s="18"/>
    </row>
    <row r="3913" ht="12.75">
      <c r="O3913" s="18"/>
    </row>
    <row r="3914" ht="12.75">
      <c r="O3914" s="18"/>
    </row>
    <row r="3915" ht="12.75">
      <c r="O3915" s="18"/>
    </row>
    <row r="3916" ht="12.75">
      <c r="O3916" s="18"/>
    </row>
    <row r="3917" ht="12.75">
      <c r="O3917" s="18"/>
    </row>
    <row r="3918" ht="12.75">
      <c r="O3918" s="18"/>
    </row>
    <row r="3919" ht="12.75">
      <c r="O3919" s="18"/>
    </row>
    <row r="3920" ht="12.75">
      <c r="O3920" s="18"/>
    </row>
    <row r="3921" ht="12.75">
      <c r="O3921" s="18"/>
    </row>
    <row r="3922" ht="12.75">
      <c r="O3922" s="18"/>
    </row>
    <row r="3923" ht="12.75">
      <c r="O3923" s="18"/>
    </row>
    <row r="3924" ht="12.75">
      <c r="O3924" s="18"/>
    </row>
    <row r="3925" ht="12.75">
      <c r="O3925" s="18"/>
    </row>
    <row r="3926" ht="12.75">
      <c r="O3926" s="18"/>
    </row>
    <row r="3927" ht="12.75">
      <c r="O3927" s="18"/>
    </row>
    <row r="3928" ht="12.75">
      <c r="O3928" s="18"/>
    </row>
    <row r="3929" ht="12.75">
      <c r="O3929" s="18"/>
    </row>
    <row r="3930" ht="12.75">
      <c r="O3930" s="18"/>
    </row>
    <row r="3931" ht="12.75">
      <c r="O3931" s="18"/>
    </row>
    <row r="3932" ht="12.75">
      <c r="O3932" s="18"/>
    </row>
    <row r="3933" ht="12.75">
      <c r="O3933" s="18"/>
    </row>
    <row r="3934" ht="12.75">
      <c r="O3934" s="18"/>
    </row>
    <row r="3935" ht="12.75">
      <c r="O3935" s="18"/>
    </row>
    <row r="3936" ht="12.75">
      <c r="O3936" s="18"/>
    </row>
    <row r="3937" ht="12.75">
      <c r="O3937" s="18"/>
    </row>
    <row r="3938" ht="12.75">
      <c r="O3938" s="18"/>
    </row>
    <row r="3939" ht="12.75">
      <c r="O3939" s="18"/>
    </row>
    <row r="3940" ht="12.75">
      <c r="O3940" s="18"/>
    </row>
    <row r="3941" ht="12.75">
      <c r="O3941" s="18"/>
    </row>
    <row r="3942" ht="12.75">
      <c r="O3942" s="18"/>
    </row>
    <row r="3943" ht="12.75">
      <c r="O3943" s="18"/>
    </row>
    <row r="3944" ht="12.75">
      <c r="O3944" s="18"/>
    </row>
    <row r="3945" ht="12.75">
      <c r="O3945" s="18"/>
    </row>
    <row r="3946" ht="12.75">
      <c r="O3946" s="18"/>
    </row>
    <row r="3947" ht="12.75">
      <c r="O3947" s="18"/>
    </row>
    <row r="3948" ht="12.75">
      <c r="O3948" s="18"/>
    </row>
    <row r="3949" ht="12.75">
      <c r="O3949" s="18"/>
    </row>
    <row r="3950" ht="12.75">
      <c r="O3950" s="18"/>
    </row>
    <row r="3951" ht="12.75">
      <c r="O3951" s="18"/>
    </row>
    <row r="3952" ht="12.75">
      <c r="O3952" s="18"/>
    </row>
    <row r="3953" ht="12.75">
      <c r="O3953" s="18"/>
    </row>
    <row r="3954" ht="12.75">
      <c r="O3954" s="18"/>
    </row>
    <row r="3955" ht="12.75">
      <c r="O3955" s="18"/>
    </row>
    <row r="3956" ht="12.75">
      <c r="O3956" s="18"/>
    </row>
    <row r="3957" ht="12.75">
      <c r="O3957" s="18"/>
    </row>
    <row r="3958" ht="12.75">
      <c r="O3958" s="18"/>
    </row>
    <row r="3959" ht="12.75">
      <c r="O3959" s="18"/>
    </row>
    <row r="3960" ht="12.75">
      <c r="O3960" s="18"/>
    </row>
    <row r="3961" ht="12.75">
      <c r="O3961" s="18"/>
    </row>
    <row r="3962" ht="12.75">
      <c r="O3962" s="18"/>
    </row>
    <row r="3963" ht="12.75">
      <c r="O3963" s="18"/>
    </row>
    <row r="3964" ht="12.75">
      <c r="O3964" s="18"/>
    </row>
    <row r="3965" ht="12.75">
      <c r="O3965" s="18"/>
    </row>
    <row r="3966" ht="12.75">
      <c r="O3966" s="18"/>
    </row>
    <row r="3967" ht="12.75">
      <c r="O3967" s="18"/>
    </row>
    <row r="3968" ht="12.75">
      <c r="O3968" s="18"/>
    </row>
    <row r="3969" ht="12.75">
      <c r="O3969" s="18"/>
    </row>
    <row r="3970" ht="12.75">
      <c r="O3970" s="18"/>
    </row>
    <row r="3971" ht="12.75">
      <c r="O3971" s="18"/>
    </row>
    <row r="3972" ht="12.75">
      <c r="O3972" s="18"/>
    </row>
    <row r="3973" ht="12.75">
      <c r="O3973" s="18"/>
    </row>
    <row r="3974" ht="12.75">
      <c r="O3974" s="18"/>
    </row>
    <row r="3975" ht="12.75">
      <c r="O3975" s="18"/>
    </row>
    <row r="3976" ht="12.75">
      <c r="O3976" s="18"/>
    </row>
    <row r="3977" ht="12.75">
      <c r="O3977" s="18"/>
    </row>
    <row r="3978" ht="12.75">
      <c r="O3978" s="18"/>
    </row>
    <row r="3979" ht="12.75">
      <c r="O3979" s="18"/>
    </row>
    <row r="3980" ht="12.75">
      <c r="O3980" s="18"/>
    </row>
    <row r="3981" ht="12.75">
      <c r="O3981" s="18"/>
    </row>
    <row r="3982" ht="12.75">
      <c r="O3982" s="18"/>
    </row>
    <row r="3983" ht="12.75">
      <c r="O3983" s="18"/>
    </row>
    <row r="3984" ht="12.75">
      <c r="O3984" s="18"/>
    </row>
    <row r="3985" ht="12.75">
      <c r="O3985" s="18"/>
    </row>
    <row r="3986" ht="12.75">
      <c r="O3986" s="18"/>
    </row>
    <row r="3987" ht="12.75">
      <c r="O3987" s="18"/>
    </row>
    <row r="3988" ht="12.75">
      <c r="O3988" s="18"/>
    </row>
    <row r="3989" ht="12.75">
      <c r="O3989" s="18"/>
    </row>
    <row r="3990" ht="12.75">
      <c r="O3990" s="18"/>
    </row>
    <row r="3991" ht="12.75">
      <c r="O3991" s="18"/>
    </row>
    <row r="3992" ht="12.75">
      <c r="O3992" s="18"/>
    </row>
    <row r="3993" ht="12.75">
      <c r="O3993" s="18"/>
    </row>
    <row r="3994" ht="12.75">
      <c r="O3994" s="18"/>
    </row>
    <row r="3995" ht="12.75">
      <c r="O3995" s="18"/>
    </row>
    <row r="3996" ht="12.75">
      <c r="O3996" s="18"/>
    </row>
    <row r="3997" ht="12.75">
      <c r="O3997" s="18"/>
    </row>
    <row r="3998" ht="12.75">
      <c r="O3998" s="18"/>
    </row>
    <row r="3999" ht="12.75">
      <c r="O3999" s="18"/>
    </row>
    <row r="4000" ht="12.75">
      <c r="O4000" s="18"/>
    </row>
    <row r="4001" ht="12.75">
      <c r="O4001" s="18"/>
    </row>
    <row r="4002" ht="12.75">
      <c r="O4002" s="18"/>
    </row>
    <row r="4003" ht="12.75">
      <c r="O4003" s="18"/>
    </row>
    <row r="4004" ht="12.75">
      <c r="O4004" s="18"/>
    </row>
    <row r="4005" ht="12.75">
      <c r="O4005" s="18"/>
    </row>
    <row r="4006" ht="12.75">
      <c r="O4006" s="18"/>
    </row>
    <row r="4007" ht="12.75">
      <c r="O4007" s="18"/>
    </row>
    <row r="4008" ht="12.75">
      <c r="O4008" s="18"/>
    </row>
    <row r="4009" ht="12.75">
      <c r="O4009" s="18"/>
    </row>
    <row r="4010" ht="12.75">
      <c r="O4010" s="18"/>
    </row>
    <row r="4011" ht="12.75">
      <c r="O4011" s="18"/>
    </row>
    <row r="4012" ht="12.75">
      <c r="O4012" s="18"/>
    </row>
    <row r="4013" ht="12.75">
      <c r="O4013" s="18"/>
    </row>
    <row r="4014" ht="12.75">
      <c r="O4014" s="18"/>
    </row>
    <row r="4015" ht="12.75">
      <c r="O4015" s="18"/>
    </row>
    <row r="4016" ht="12.75">
      <c r="O4016" s="18"/>
    </row>
    <row r="4017" ht="12.75">
      <c r="O4017" s="18"/>
    </row>
    <row r="4018" ht="12.75">
      <c r="O4018" s="18"/>
    </row>
    <row r="4019" ht="12.75">
      <c r="O4019" s="18"/>
    </row>
    <row r="4020" ht="12.75">
      <c r="O4020" s="18"/>
    </row>
    <row r="4021" ht="12.75">
      <c r="O4021" s="18"/>
    </row>
    <row r="4022" ht="12.75">
      <c r="O4022" s="18"/>
    </row>
    <row r="4023" ht="12.75">
      <c r="O4023" s="18"/>
    </row>
    <row r="4024" ht="12.75">
      <c r="O4024" s="18"/>
    </row>
    <row r="4025" ht="12.75">
      <c r="O4025" s="18"/>
    </row>
    <row r="4026" ht="12.75">
      <c r="O4026" s="18"/>
    </row>
    <row r="4027" ht="12.75">
      <c r="O4027" s="18"/>
    </row>
    <row r="4028" ht="12.75">
      <c r="O4028" s="18"/>
    </row>
    <row r="4029" ht="12.75">
      <c r="O4029" s="18"/>
    </row>
    <row r="4030" ht="12.75">
      <c r="O4030" s="18"/>
    </row>
    <row r="4031" ht="12.75">
      <c r="O4031" s="18"/>
    </row>
    <row r="4032" ht="12.75">
      <c r="O4032" s="18"/>
    </row>
    <row r="4033" ht="12.75">
      <c r="O4033" s="18"/>
    </row>
    <row r="4034" ht="12.75">
      <c r="O4034" s="18"/>
    </row>
    <row r="4035" ht="12.75">
      <c r="O4035" s="18"/>
    </row>
    <row r="4036" ht="12.75">
      <c r="O4036" s="18"/>
    </row>
    <row r="4037" ht="12.75">
      <c r="O4037" s="18"/>
    </row>
    <row r="4038" ht="12.75">
      <c r="O4038" s="18"/>
    </row>
    <row r="4039" ht="12.75">
      <c r="O4039" s="18"/>
    </row>
    <row r="4040" ht="12.75">
      <c r="O4040" s="18"/>
    </row>
    <row r="4041" ht="12.75">
      <c r="O4041" s="18"/>
    </row>
    <row r="4042" ht="12.75">
      <c r="O4042" s="18"/>
    </row>
    <row r="4043" ht="12.75">
      <c r="O4043" s="18"/>
    </row>
    <row r="4044" ht="12.75">
      <c r="O4044" s="18"/>
    </row>
    <row r="4045" ht="12.75">
      <c r="O4045" s="18"/>
    </row>
    <row r="4046" ht="12.75">
      <c r="O4046" s="18"/>
    </row>
    <row r="4047" ht="12.75">
      <c r="O4047" s="18"/>
    </row>
    <row r="4048" ht="12.75">
      <c r="O4048" s="18"/>
    </row>
    <row r="4049" ht="12.75">
      <c r="O4049" s="18"/>
    </row>
    <row r="4050" ht="12.75">
      <c r="O4050" s="18"/>
    </row>
    <row r="4051" ht="12.75">
      <c r="O4051" s="18"/>
    </row>
    <row r="4052" ht="12.75">
      <c r="O4052" s="18"/>
    </row>
    <row r="4053" ht="12.75">
      <c r="O4053" s="18"/>
    </row>
    <row r="4054" ht="12.75">
      <c r="O4054" s="18"/>
    </row>
    <row r="4055" ht="12.75">
      <c r="O4055" s="18"/>
    </row>
    <row r="4056" ht="12.75">
      <c r="O4056" s="18"/>
    </row>
    <row r="4057" ht="12.75">
      <c r="O4057" s="18"/>
    </row>
    <row r="4058" ht="12.75">
      <c r="O4058" s="18"/>
    </row>
    <row r="4059" ht="12.75">
      <c r="O4059" s="18"/>
    </row>
    <row r="4060" ht="12.75">
      <c r="O4060" s="18"/>
    </row>
    <row r="4061" ht="12.75">
      <c r="O4061" s="18"/>
    </row>
    <row r="4062" ht="12.75">
      <c r="O4062" s="18"/>
    </row>
    <row r="4063" ht="12.75">
      <c r="O4063" s="18"/>
    </row>
    <row r="4064" ht="12.75">
      <c r="O4064" s="18"/>
    </row>
    <row r="4065" ht="12.75">
      <c r="O4065" s="18"/>
    </row>
    <row r="4066" ht="12.75">
      <c r="O4066" s="18"/>
    </row>
    <row r="4067" ht="12.75">
      <c r="O4067" s="18"/>
    </row>
    <row r="4068" ht="12.75">
      <c r="O4068" s="18"/>
    </row>
    <row r="4069" ht="12.75">
      <c r="O4069" s="18"/>
    </row>
    <row r="4070" ht="12.75">
      <c r="O4070" s="18"/>
    </row>
    <row r="4071" ht="12.75">
      <c r="O4071" s="18"/>
    </row>
    <row r="4072" ht="12.75">
      <c r="O4072" s="18"/>
    </row>
    <row r="4073" ht="12.75">
      <c r="O4073" s="18"/>
    </row>
    <row r="4074" ht="12.75">
      <c r="O4074" s="18"/>
    </row>
    <row r="4075" ht="12.75">
      <c r="O4075" s="18"/>
    </row>
    <row r="4076" ht="12.75">
      <c r="O4076" s="18"/>
    </row>
    <row r="4077" ht="12.75">
      <c r="O4077" s="18"/>
    </row>
    <row r="4078" ht="12.75">
      <c r="O4078" s="18"/>
    </row>
    <row r="4079" ht="12.75">
      <c r="O4079" s="18"/>
    </row>
    <row r="4080" ht="12.75">
      <c r="O4080" s="18"/>
    </row>
    <row r="4081" ht="12.75">
      <c r="O4081" s="18"/>
    </row>
    <row r="4082" ht="12.75">
      <c r="O4082" s="18"/>
    </row>
    <row r="4083" ht="12.75">
      <c r="O4083" s="18"/>
    </row>
    <row r="4084" ht="12.75">
      <c r="O4084" s="18"/>
    </row>
    <row r="4085" ht="12.75">
      <c r="O4085" s="18"/>
    </row>
    <row r="4086" ht="12.75">
      <c r="O4086" s="18"/>
    </row>
    <row r="4087" ht="12.75">
      <c r="O4087" s="18"/>
    </row>
    <row r="4088" ht="12.75">
      <c r="O4088" s="18"/>
    </row>
    <row r="4089" ht="12.75">
      <c r="O4089" s="18"/>
    </row>
    <row r="4090" ht="12.75">
      <c r="O4090" s="18"/>
    </row>
    <row r="4091" ht="12.75">
      <c r="O4091" s="18"/>
    </row>
    <row r="4092" ht="12.75">
      <c r="O4092" s="18"/>
    </row>
    <row r="4093" ht="12.75">
      <c r="O4093" s="18"/>
    </row>
    <row r="4094" ht="12.75">
      <c r="O4094" s="18"/>
    </row>
    <row r="4095" ht="12.75">
      <c r="O4095" s="18"/>
    </row>
    <row r="4096" ht="12.75">
      <c r="O4096" s="18"/>
    </row>
    <row r="4097" ht="12.75">
      <c r="O4097" s="18"/>
    </row>
    <row r="4098" ht="12.75">
      <c r="O4098" s="18"/>
    </row>
    <row r="4099" ht="12.75">
      <c r="O4099" s="18"/>
    </row>
    <row r="4100" ht="12.75">
      <c r="O4100" s="18"/>
    </row>
    <row r="4101" ht="12.75">
      <c r="O4101" s="18"/>
    </row>
    <row r="4102" ht="12.75">
      <c r="O4102" s="18"/>
    </row>
    <row r="4103" ht="12.75">
      <c r="O4103" s="18"/>
    </row>
    <row r="4104" ht="12.75">
      <c r="O4104" s="18"/>
    </row>
    <row r="4105" ht="12.75">
      <c r="O4105" s="18"/>
    </row>
    <row r="4106" ht="12.75">
      <c r="O4106" s="18"/>
    </row>
    <row r="4107" ht="12.75">
      <c r="O4107" s="18"/>
    </row>
    <row r="4108" ht="12.75">
      <c r="O4108" s="18"/>
    </row>
    <row r="4109" ht="12.75">
      <c r="O4109" s="18"/>
    </row>
    <row r="4110" ht="12.75">
      <c r="O4110" s="18"/>
    </row>
    <row r="4111" ht="12.75">
      <c r="O4111" s="18"/>
    </row>
    <row r="4112" ht="12.75">
      <c r="O4112" s="18"/>
    </row>
    <row r="4113" ht="12.75">
      <c r="O4113" s="18"/>
    </row>
    <row r="4114" ht="12.75">
      <c r="O4114" s="18"/>
    </row>
    <row r="4115" ht="12.75">
      <c r="O4115" s="18"/>
    </row>
    <row r="4116" ht="12.75">
      <c r="O4116" s="18"/>
    </row>
    <row r="4117" ht="12.75">
      <c r="O4117" s="18"/>
    </row>
    <row r="4118" ht="12.75">
      <c r="O4118" s="18"/>
    </row>
    <row r="4119" ht="12.75">
      <c r="O4119" s="18"/>
    </row>
    <row r="4120" ht="12.75">
      <c r="O4120" s="18"/>
    </row>
    <row r="4121" ht="12.75">
      <c r="O4121" s="18"/>
    </row>
    <row r="4122" ht="12.75">
      <c r="O4122" s="18"/>
    </row>
    <row r="4123" ht="12.75">
      <c r="O4123" s="18"/>
    </row>
    <row r="4124" ht="12.75">
      <c r="O4124" s="18"/>
    </row>
    <row r="4125" ht="12.75">
      <c r="O4125" s="18"/>
    </row>
    <row r="4126" ht="12.75">
      <c r="O4126" s="18"/>
    </row>
    <row r="4127" ht="12.75">
      <c r="O4127" s="18"/>
    </row>
    <row r="4128" ht="12.75">
      <c r="O4128" s="18"/>
    </row>
    <row r="4129" ht="12.75">
      <c r="O4129" s="18"/>
    </row>
    <row r="4130" ht="12.75">
      <c r="O4130" s="18"/>
    </row>
    <row r="4131" ht="12.75">
      <c r="O4131" s="18"/>
    </row>
    <row r="4132" ht="12.75">
      <c r="O4132" s="18"/>
    </row>
    <row r="4133" ht="12.75">
      <c r="O4133" s="18"/>
    </row>
    <row r="4134" ht="12.75">
      <c r="O4134" s="18"/>
    </row>
    <row r="4135" ht="12.75">
      <c r="O4135" s="18"/>
    </row>
    <row r="4136" ht="12.75">
      <c r="O4136" s="18"/>
    </row>
    <row r="4137" ht="12.75">
      <c r="O4137" s="18"/>
    </row>
    <row r="4138" ht="12.75">
      <c r="O4138" s="18"/>
    </row>
    <row r="4139" ht="12.75">
      <c r="O4139" s="18"/>
    </row>
    <row r="4140" ht="12.75">
      <c r="O4140" s="18"/>
    </row>
    <row r="4141" ht="12.75">
      <c r="O4141" s="18"/>
    </row>
    <row r="4142" ht="12.75">
      <c r="O4142" s="18"/>
    </row>
    <row r="4143" ht="12.75">
      <c r="O4143" s="18"/>
    </row>
    <row r="4144" ht="12.75">
      <c r="O4144" s="18"/>
    </row>
    <row r="4145" ht="12.75">
      <c r="O4145" s="18"/>
    </row>
    <row r="4146" ht="12.75">
      <c r="O4146" s="18"/>
    </row>
    <row r="4147" ht="12.75">
      <c r="O4147" s="18"/>
    </row>
    <row r="4148" ht="12.75">
      <c r="O4148" s="18"/>
    </row>
    <row r="4149" ht="12.75">
      <c r="O4149" s="18"/>
    </row>
    <row r="4150" ht="12.75">
      <c r="O4150" s="18"/>
    </row>
    <row r="4151" ht="12.75">
      <c r="O4151" s="18"/>
    </row>
    <row r="4152" ht="12.75">
      <c r="O4152" s="18"/>
    </row>
    <row r="4153" ht="12.75">
      <c r="O4153" s="18"/>
    </row>
    <row r="4154" ht="12.75">
      <c r="O4154" s="18"/>
    </row>
    <row r="4155" ht="12.75">
      <c r="O4155" s="18"/>
    </row>
    <row r="4156" ht="12.75">
      <c r="O4156" s="18"/>
    </row>
    <row r="4157" ht="12.75">
      <c r="O4157" s="18"/>
    </row>
    <row r="4158" ht="12.75">
      <c r="O4158" s="18"/>
    </row>
    <row r="4159" ht="12.75">
      <c r="O4159" s="18"/>
    </row>
    <row r="4160" ht="12.75">
      <c r="O4160" s="18"/>
    </row>
    <row r="4161" ht="12.75">
      <c r="O4161" s="18"/>
    </row>
    <row r="4162" ht="12.75">
      <c r="O4162" s="18"/>
    </row>
    <row r="4163" ht="12.75">
      <c r="O4163" s="18"/>
    </row>
    <row r="4164" ht="12.75">
      <c r="O4164" s="18"/>
    </row>
    <row r="4165" ht="12.75">
      <c r="O4165" s="18"/>
    </row>
    <row r="4166" ht="12.75">
      <c r="O4166" s="18"/>
    </row>
    <row r="4167" ht="12.75">
      <c r="O4167" s="18"/>
    </row>
    <row r="4168" ht="12.75">
      <c r="O4168" s="18"/>
    </row>
    <row r="4169" ht="12.75">
      <c r="O4169" s="18"/>
    </row>
    <row r="4170" ht="12.75">
      <c r="O4170" s="18"/>
    </row>
    <row r="4171" ht="12.75">
      <c r="O4171" s="18"/>
    </row>
    <row r="4172" ht="12.75">
      <c r="O4172" s="18"/>
    </row>
    <row r="4173" ht="12.75">
      <c r="O4173" s="18"/>
    </row>
    <row r="4174" ht="12.75">
      <c r="O4174" s="18"/>
    </row>
    <row r="4175" ht="12.75">
      <c r="O4175" s="18"/>
    </row>
    <row r="4176" ht="12.75">
      <c r="O4176" s="18"/>
    </row>
    <row r="4177" ht="12.75">
      <c r="O4177" s="18"/>
    </row>
    <row r="4178" ht="12.75">
      <c r="O4178" s="18"/>
    </row>
    <row r="4179" ht="12.75">
      <c r="O4179" s="18"/>
    </row>
    <row r="4180" ht="12.75">
      <c r="O4180" s="18"/>
    </row>
    <row r="4181" ht="12.75">
      <c r="O4181" s="18"/>
    </row>
    <row r="4182" ht="12.75">
      <c r="O4182" s="18"/>
    </row>
    <row r="4183" ht="12.75">
      <c r="O4183" s="18"/>
    </row>
    <row r="4184" ht="12.75">
      <c r="O4184" s="18"/>
    </row>
    <row r="4185" ht="12.75">
      <c r="O4185" s="18"/>
    </row>
    <row r="4186" ht="12.75">
      <c r="O4186" s="18"/>
    </row>
    <row r="4187" ht="12.75">
      <c r="O4187" s="18"/>
    </row>
    <row r="4188" ht="12.75">
      <c r="O4188" s="18"/>
    </row>
    <row r="4189" ht="12.75">
      <c r="O4189" s="18"/>
    </row>
    <row r="4190" ht="12.75">
      <c r="O4190" s="18"/>
    </row>
    <row r="4191" ht="12.75">
      <c r="O4191" s="18"/>
    </row>
    <row r="4192" ht="12.75">
      <c r="O4192" s="18"/>
    </row>
    <row r="4193" ht="12.75">
      <c r="O4193" s="18"/>
    </row>
    <row r="4194" ht="12.75">
      <c r="O4194" s="18"/>
    </row>
    <row r="4195" ht="12.75">
      <c r="O4195" s="18"/>
    </row>
    <row r="4196" ht="12.75">
      <c r="O4196" s="18"/>
    </row>
    <row r="4197" ht="12.75">
      <c r="O4197" s="18"/>
    </row>
    <row r="4198" ht="12.75">
      <c r="O4198" s="18"/>
    </row>
    <row r="4199" ht="12.75">
      <c r="O4199" s="18"/>
    </row>
    <row r="4200" ht="12.75">
      <c r="O4200" s="18"/>
    </row>
    <row r="4201" ht="12.75">
      <c r="O4201" s="18"/>
    </row>
    <row r="4202" ht="12.75">
      <c r="O4202" s="18"/>
    </row>
    <row r="4203" ht="12.75">
      <c r="O4203" s="18"/>
    </row>
    <row r="4204" ht="12.75">
      <c r="O4204" s="18"/>
    </row>
    <row r="4205" ht="12.75">
      <c r="O4205" s="18"/>
    </row>
    <row r="4206" ht="12.75">
      <c r="O4206" s="18"/>
    </row>
    <row r="4207" ht="12.75">
      <c r="O4207" s="18"/>
    </row>
    <row r="4208" ht="12.75">
      <c r="O4208" s="18"/>
    </row>
    <row r="4209" ht="12.75">
      <c r="O4209" s="18"/>
    </row>
    <row r="4210" ht="12.75">
      <c r="O4210" s="18"/>
    </row>
    <row r="4211" ht="12.75">
      <c r="O4211" s="18"/>
    </row>
    <row r="4212" ht="12.75">
      <c r="O4212" s="18"/>
    </row>
    <row r="4213" ht="12.75">
      <c r="O4213" s="18"/>
    </row>
    <row r="4214" ht="12.75">
      <c r="O4214" s="18"/>
    </row>
    <row r="4215" ht="12.75">
      <c r="O4215" s="18"/>
    </row>
    <row r="4216" ht="12.75">
      <c r="O4216" s="18"/>
    </row>
    <row r="4217" ht="12.75">
      <c r="O4217" s="18"/>
    </row>
    <row r="4218" ht="12.75">
      <c r="O4218" s="18"/>
    </row>
    <row r="4219" ht="12.75">
      <c r="O4219" s="18"/>
    </row>
    <row r="4220" ht="12.75">
      <c r="O4220" s="18"/>
    </row>
    <row r="4221" ht="12.75">
      <c r="O4221" s="18"/>
    </row>
    <row r="4222" ht="12.75">
      <c r="O4222" s="18"/>
    </row>
    <row r="4223" ht="12.75">
      <c r="O4223" s="18"/>
    </row>
    <row r="4224" ht="12.75">
      <c r="O4224" s="18"/>
    </row>
    <row r="4225" ht="12.75">
      <c r="O4225" s="18"/>
    </row>
    <row r="4226" ht="12.75">
      <c r="O4226" s="18"/>
    </row>
    <row r="4227" ht="12.75">
      <c r="O4227" s="18"/>
    </row>
    <row r="4228" ht="12.75">
      <c r="O4228" s="18"/>
    </row>
    <row r="4229" ht="12.75">
      <c r="O4229" s="18"/>
    </row>
    <row r="4230" ht="12.75">
      <c r="O4230" s="18"/>
    </row>
    <row r="4231" ht="12.75">
      <c r="O4231" s="18"/>
    </row>
    <row r="4232" ht="12.75">
      <c r="O4232" s="18"/>
    </row>
    <row r="4233" ht="12.75">
      <c r="O4233" s="18"/>
    </row>
    <row r="4234" ht="12.75">
      <c r="O4234" s="18"/>
    </row>
    <row r="4235" ht="12.75">
      <c r="O4235" s="18"/>
    </row>
    <row r="4236" ht="12.75">
      <c r="O4236" s="18"/>
    </row>
    <row r="4237" ht="12.75">
      <c r="O4237" s="18"/>
    </row>
    <row r="4238" ht="12.75">
      <c r="O4238" s="18"/>
    </row>
    <row r="4239" ht="12.75">
      <c r="O4239" s="18"/>
    </row>
    <row r="4240" ht="12.75">
      <c r="O4240" s="18"/>
    </row>
    <row r="4241" ht="12.75">
      <c r="O4241" s="18"/>
    </row>
    <row r="4242" ht="12.75">
      <c r="O4242" s="18"/>
    </row>
    <row r="4243" ht="12.75">
      <c r="O4243" s="18"/>
    </row>
    <row r="4244" ht="12.75">
      <c r="O4244" s="18"/>
    </row>
    <row r="4245" ht="12.75">
      <c r="O4245" s="18"/>
    </row>
    <row r="4246" ht="12.75">
      <c r="O4246" s="18"/>
    </row>
    <row r="4247" ht="12.75">
      <c r="O4247" s="18"/>
    </row>
    <row r="4248" ht="12.75">
      <c r="O4248" s="18"/>
    </row>
    <row r="4249" ht="12.75">
      <c r="O4249" s="18"/>
    </row>
    <row r="4250" ht="12.75">
      <c r="O4250" s="18"/>
    </row>
    <row r="4251" ht="12.75">
      <c r="O4251" s="18"/>
    </row>
    <row r="4252" ht="12.75">
      <c r="O4252" s="18"/>
    </row>
    <row r="4253" ht="12.75">
      <c r="O4253" s="18"/>
    </row>
    <row r="4254" ht="12.75">
      <c r="O4254" s="18"/>
    </row>
    <row r="4255" ht="12.75">
      <c r="O4255" s="18"/>
    </row>
    <row r="4256" ht="12.75">
      <c r="O4256" s="18"/>
    </row>
    <row r="4257" ht="12.75">
      <c r="O4257" s="18"/>
    </row>
    <row r="4258" ht="12.75">
      <c r="O4258" s="18"/>
    </row>
    <row r="4259" ht="12.75">
      <c r="O4259" s="18"/>
    </row>
    <row r="4260" ht="12.75">
      <c r="O4260" s="18"/>
    </row>
    <row r="4261" ht="12.75">
      <c r="O4261" s="18"/>
    </row>
    <row r="4262" ht="12.75">
      <c r="O4262" s="18"/>
    </row>
    <row r="4263" ht="12.75">
      <c r="O4263" s="18"/>
    </row>
    <row r="4264" ht="12.75">
      <c r="O4264" s="18"/>
    </row>
    <row r="4265" ht="12.75">
      <c r="O4265" s="18"/>
    </row>
    <row r="4266" ht="12.75">
      <c r="O4266" s="18"/>
    </row>
    <row r="4267" ht="12.75">
      <c r="O4267" s="18"/>
    </row>
    <row r="4268" ht="12.75">
      <c r="O4268" s="18"/>
    </row>
    <row r="4269" ht="12.75">
      <c r="O4269" s="18"/>
    </row>
    <row r="4270" ht="12.75">
      <c r="O4270" s="18"/>
    </row>
    <row r="4271" ht="12.75">
      <c r="O4271" s="18"/>
    </row>
    <row r="4272" ht="12.75">
      <c r="O4272" s="18"/>
    </row>
    <row r="4273" ht="12.75">
      <c r="O4273" s="18"/>
    </row>
    <row r="4274" ht="12.75">
      <c r="O4274" s="18"/>
    </row>
    <row r="4275" ht="12.75">
      <c r="O4275" s="18"/>
    </row>
    <row r="4276" ht="12.75">
      <c r="O4276" s="18"/>
    </row>
    <row r="4277" ht="12.75">
      <c r="O4277" s="18"/>
    </row>
    <row r="4278" ht="12.75">
      <c r="O4278" s="18"/>
    </row>
    <row r="4279" ht="12.75">
      <c r="O4279" s="18"/>
    </row>
    <row r="4280" ht="12.75">
      <c r="O4280" s="18"/>
    </row>
    <row r="4281" ht="12.75">
      <c r="O4281" s="18"/>
    </row>
    <row r="4282" ht="12.75">
      <c r="O4282" s="18"/>
    </row>
    <row r="4283" ht="12.75">
      <c r="O4283" s="18"/>
    </row>
    <row r="4284" ht="12.75">
      <c r="O4284" s="18"/>
    </row>
    <row r="4285" ht="12.75">
      <c r="O4285" s="18"/>
    </row>
    <row r="4286" ht="12.75">
      <c r="O4286" s="18"/>
    </row>
    <row r="4287" ht="12.75">
      <c r="O4287" s="18"/>
    </row>
    <row r="4288" ht="12.75">
      <c r="O4288" s="18"/>
    </row>
    <row r="4289" ht="12.75">
      <c r="O4289" s="18"/>
    </row>
    <row r="4290" ht="12.75">
      <c r="O4290" s="18"/>
    </row>
    <row r="4291" ht="12.75">
      <c r="O4291" s="18"/>
    </row>
    <row r="4292" ht="12.75">
      <c r="O4292" s="18"/>
    </row>
    <row r="4293" ht="12.75">
      <c r="O4293" s="18"/>
    </row>
    <row r="4294" ht="12.75">
      <c r="O4294" s="18"/>
    </row>
    <row r="4295" ht="12.75">
      <c r="O4295" s="18"/>
    </row>
    <row r="4296" ht="12.75">
      <c r="O4296" s="18"/>
    </row>
    <row r="4297" ht="12.75">
      <c r="O4297" s="18"/>
    </row>
    <row r="4298" ht="12.75">
      <c r="O4298" s="18"/>
    </row>
    <row r="4299" ht="12.75">
      <c r="O4299" s="18"/>
    </row>
    <row r="4300" ht="12.75">
      <c r="O4300" s="18"/>
    </row>
    <row r="4301" ht="12.75">
      <c r="O4301" s="18"/>
    </row>
    <row r="4302" ht="12.75">
      <c r="O4302" s="18"/>
    </row>
    <row r="4303" ht="12.75">
      <c r="O4303" s="18"/>
    </row>
    <row r="4304" ht="12.75">
      <c r="O4304" s="18"/>
    </row>
    <row r="4305" ht="12.75">
      <c r="O4305" s="18"/>
    </row>
    <row r="4306" ht="12.75">
      <c r="O4306" s="18"/>
    </row>
    <row r="4307" ht="12.75">
      <c r="O4307" s="18"/>
    </row>
    <row r="4308" ht="12.75">
      <c r="O4308" s="18"/>
    </row>
    <row r="4309" ht="12.75">
      <c r="O4309" s="18"/>
    </row>
    <row r="4310" ht="12.75">
      <c r="O4310" s="18"/>
    </row>
    <row r="4311" ht="12.75">
      <c r="O4311" s="18"/>
    </row>
    <row r="4312" ht="12.75">
      <c r="O4312" s="18"/>
    </row>
    <row r="4313" ht="12.75">
      <c r="O4313" s="18"/>
    </row>
    <row r="4314" ht="12.75">
      <c r="O4314" s="18"/>
    </row>
    <row r="4315" ht="12.75">
      <c r="O4315" s="18"/>
    </row>
    <row r="4316" ht="12.75">
      <c r="O4316" s="18"/>
    </row>
    <row r="4317" ht="12.75">
      <c r="O4317" s="18"/>
    </row>
    <row r="4318" ht="12.75">
      <c r="O4318" s="18"/>
    </row>
    <row r="4319" ht="12.75">
      <c r="O4319" s="18"/>
    </row>
    <row r="4320" ht="12.75">
      <c r="O4320" s="18"/>
    </row>
    <row r="4321" ht="12.75">
      <c r="O4321" s="18"/>
    </row>
    <row r="4322" ht="12.75">
      <c r="O4322" s="18"/>
    </row>
    <row r="4323" ht="12.75">
      <c r="O4323" s="18"/>
    </row>
    <row r="4324" ht="12.75">
      <c r="O4324" s="18"/>
    </row>
    <row r="4325" ht="12.75">
      <c r="O4325" s="18"/>
    </row>
    <row r="4326" ht="12.75">
      <c r="O4326" s="18"/>
    </row>
    <row r="4327" ht="12.75">
      <c r="O4327" s="18"/>
    </row>
    <row r="4328" ht="12.75">
      <c r="O4328" s="18"/>
    </row>
    <row r="4329" ht="12.75">
      <c r="O4329" s="18"/>
    </row>
    <row r="4330" ht="12.75">
      <c r="O4330" s="18"/>
    </row>
    <row r="4331" ht="12.75">
      <c r="O4331" s="18"/>
    </row>
    <row r="4332" ht="12.75">
      <c r="O4332" s="18"/>
    </row>
    <row r="4333" ht="12.75">
      <c r="O4333" s="18"/>
    </row>
    <row r="4334" ht="12.75">
      <c r="O4334" s="18"/>
    </row>
    <row r="4335" ht="12.75">
      <c r="O4335" s="18"/>
    </row>
    <row r="4336" ht="12.75">
      <c r="O4336" s="18"/>
    </row>
    <row r="4337" ht="12.75">
      <c r="O4337" s="18"/>
    </row>
    <row r="4338" ht="12.75">
      <c r="O4338" s="18"/>
    </row>
    <row r="4339" ht="12.75">
      <c r="O4339" s="18"/>
    </row>
    <row r="4340" ht="12.75">
      <c r="O4340" s="18"/>
    </row>
    <row r="4341" ht="12.75">
      <c r="O4341" s="18"/>
    </row>
    <row r="4342" ht="12.75">
      <c r="O4342" s="18"/>
    </row>
    <row r="4343" ht="12.75">
      <c r="O4343" s="18"/>
    </row>
    <row r="4344" ht="12.75">
      <c r="O4344" s="18"/>
    </row>
    <row r="4345" ht="12.75">
      <c r="O4345" s="18"/>
    </row>
    <row r="4346" ht="12.75">
      <c r="O4346" s="18"/>
    </row>
    <row r="4347" ht="12.75">
      <c r="O4347" s="18"/>
    </row>
    <row r="4348" ht="12.75">
      <c r="O4348" s="18"/>
    </row>
    <row r="4349" ht="12.75">
      <c r="O4349" s="18"/>
    </row>
    <row r="4350" ht="12.75">
      <c r="O4350" s="18"/>
    </row>
    <row r="4351" ht="12.75">
      <c r="O4351" s="18"/>
    </row>
    <row r="4352" ht="12.75">
      <c r="O4352" s="18"/>
    </row>
    <row r="4353" ht="12.75">
      <c r="O4353" s="18"/>
    </row>
    <row r="4354" ht="12.75">
      <c r="O4354" s="18"/>
    </row>
    <row r="4355" ht="12.75">
      <c r="O4355" s="18"/>
    </row>
    <row r="4356" ht="12.75">
      <c r="O4356" s="18"/>
    </row>
    <row r="4357" ht="12.75">
      <c r="O4357" s="18"/>
    </row>
    <row r="4358" ht="12.75">
      <c r="O4358" s="18"/>
    </row>
    <row r="4359" ht="12.75">
      <c r="O4359" s="18"/>
    </row>
    <row r="4360" ht="12.75">
      <c r="O4360" s="18"/>
    </row>
    <row r="4361" ht="12.75">
      <c r="O4361" s="18"/>
    </row>
    <row r="4362" ht="12.75">
      <c r="O4362" s="18"/>
    </row>
    <row r="4363" ht="12.75">
      <c r="O4363" s="18"/>
    </row>
    <row r="4364" ht="12.75">
      <c r="O4364" s="18"/>
    </row>
    <row r="4365" ht="12.75">
      <c r="O4365" s="18"/>
    </row>
    <row r="4366" ht="12.75">
      <c r="O4366" s="18"/>
    </row>
    <row r="4367" ht="12.75">
      <c r="O4367" s="18"/>
    </row>
    <row r="4368" ht="12.75">
      <c r="O4368" s="18"/>
    </row>
    <row r="4369" ht="12.75">
      <c r="O4369" s="18"/>
    </row>
    <row r="4370" ht="12.75">
      <c r="O4370" s="18"/>
    </row>
    <row r="4371" ht="12.75">
      <c r="O4371" s="18"/>
    </row>
    <row r="4372" ht="12.75">
      <c r="O4372" s="18"/>
    </row>
    <row r="4373" ht="12.75">
      <c r="O4373" s="18"/>
    </row>
    <row r="4374" ht="12.75">
      <c r="O4374" s="18"/>
    </row>
    <row r="4375" ht="12.75">
      <c r="O4375" s="18"/>
    </row>
    <row r="4376" ht="12.75">
      <c r="O4376" s="18"/>
    </row>
    <row r="4377" ht="12.75">
      <c r="O4377" s="18"/>
    </row>
    <row r="4378" ht="12.75">
      <c r="O4378" s="18"/>
    </row>
    <row r="4379" ht="12.75">
      <c r="O4379" s="18"/>
    </row>
    <row r="4380" ht="12.75">
      <c r="O4380" s="18"/>
    </row>
    <row r="4381" ht="12.75">
      <c r="O4381" s="18"/>
    </row>
    <row r="4382" ht="12.75">
      <c r="O4382" s="18"/>
    </row>
    <row r="4383" ht="12.75">
      <c r="O4383" s="18"/>
    </row>
    <row r="4384" ht="12.75">
      <c r="O4384" s="18"/>
    </row>
    <row r="4385" ht="12.75">
      <c r="O4385" s="18"/>
    </row>
    <row r="4386" ht="12.75">
      <c r="O4386" s="18"/>
    </row>
    <row r="4387" ht="12.75">
      <c r="O4387" s="18"/>
    </row>
    <row r="4388" ht="12.75">
      <c r="O4388" s="18"/>
    </row>
    <row r="4389" ht="12.75">
      <c r="O4389" s="18"/>
    </row>
    <row r="4390" ht="12.75">
      <c r="O4390" s="18"/>
    </row>
    <row r="4391" ht="12.75">
      <c r="O4391" s="18"/>
    </row>
    <row r="4392" ht="12.75">
      <c r="O4392" s="18"/>
    </row>
    <row r="4393" ht="12.75">
      <c r="O4393" s="18"/>
    </row>
    <row r="4394" ht="12.75">
      <c r="O4394" s="18"/>
    </row>
    <row r="4395" ht="12.75">
      <c r="O4395" s="18"/>
    </row>
    <row r="4396" ht="12.75">
      <c r="O4396" s="18"/>
    </row>
    <row r="4397" ht="12.75">
      <c r="O4397" s="18"/>
    </row>
    <row r="4398" ht="12.75">
      <c r="O4398" s="18"/>
    </row>
    <row r="4399" ht="12.75">
      <c r="O4399" s="18"/>
    </row>
    <row r="4400" ht="12.75">
      <c r="O4400" s="18"/>
    </row>
    <row r="4401" ht="12.75">
      <c r="O4401" s="18"/>
    </row>
    <row r="4402" ht="12.75">
      <c r="O4402" s="18"/>
    </row>
    <row r="4403" ht="12.75">
      <c r="O4403" s="18"/>
    </row>
    <row r="4404" ht="12.75">
      <c r="O4404" s="18"/>
    </row>
    <row r="4405" ht="12.75">
      <c r="O4405" s="18"/>
    </row>
    <row r="4406" ht="12.75">
      <c r="O4406" s="18"/>
    </row>
    <row r="4407" ht="12.75">
      <c r="O4407" s="18"/>
    </row>
    <row r="4408" ht="12.75">
      <c r="O4408" s="18"/>
    </row>
    <row r="4409" ht="12.75">
      <c r="O4409" s="18"/>
    </row>
    <row r="4410" ht="12.75">
      <c r="O4410" s="18"/>
    </row>
    <row r="4411" ht="12.75">
      <c r="O4411" s="18"/>
    </row>
    <row r="4412" ht="12.75">
      <c r="O4412" s="18"/>
    </row>
    <row r="4413" ht="12.75">
      <c r="O4413" s="18"/>
    </row>
    <row r="4414" ht="12.75">
      <c r="O4414" s="18"/>
    </row>
    <row r="4415" ht="12.75">
      <c r="O4415" s="18"/>
    </row>
    <row r="4416" ht="12.75">
      <c r="O4416" s="18"/>
    </row>
    <row r="4417" ht="12.75">
      <c r="O4417" s="18"/>
    </row>
    <row r="4418" ht="12.75">
      <c r="O4418" s="18"/>
    </row>
    <row r="4419" ht="12.75">
      <c r="O4419" s="18"/>
    </row>
    <row r="4420" ht="12.75">
      <c r="O4420" s="18"/>
    </row>
    <row r="4421" ht="12.75">
      <c r="O4421" s="18"/>
    </row>
    <row r="4422" ht="12.75">
      <c r="O4422" s="18"/>
    </row>
    <row r="4423" ht="12.75">
      <c r="O4423" s="18"/>
    </row>
    <row r="4424" ht="12.75">
      <c r="O4424" s="18"/>
    </row>
    <row r="4425" ht="12.75">
      <c r="O4425" s="18"/>
    </row>
    <row r="4426" ht="12.75">
      <c r="O4426" s="18"/>
    </row>
    <row r="4427" ht="12.75">
      <c r="O4427" s="18"/>
    </row>
    <row r="4428" ht="12.75">
      <c r="O4428" s="18"/>
    </row>
    <row r="4429" ht="12.75">
      <c r="O4429" s="18"/>
    </row>
    <row r="4430" ht="12.75">
      <c r="O4430" s="18"/>
    </row>
    <row r="4431" ht="12.75">
      <c r="O4431" s="18"/>
    </row>
    <row r="4432" ht="12.75">
      <c r="O4432" s="18"/>
    </row>
    <row r="4433" ht="12.75">
      <c r="O4433" s="18"/>
    </row>
    <row r="4434" ht="12.75">
      <c r="O4434" s="18"/>
    </row>
    <row r="4435" ht="12.75">
      <c r="O4435" s="18"/>
    </row>
    <row r="4436" ht="12.75">
      <c r="O4436" s="18"/>
    </row>
    <row r="4437" ht="12.75">
      <c r="O4437" s="18"/>
    </row>
    <row r="4438" ht="12.75">
      <c r="O4438" s="18"/>
    </row>
    <row r="4439" ht="12.75">
      <c r="O4439" s="18"/>
    </row>
    <row r="4440" ht="12.75">
      <c r="O4440" s="18"/>
    </row>
    <row r="4441" ht="12.75">
      <c r="O4441" s="18"/>
    </row>
    <row r="4442" ht="12.75">
      <c r="O4442" s="18"/>
    </row>
    <row r="4443" ht="12.75">
      <c r="O4443" s="18"/>
    </row>
    <row r="4444" ht="12.75">
      <c r="O4444" s="18"/>
    </row>
    <row r="4445" ht="12.75">
      <c r="O4445" s="18"/>
    </row>
    <row r="4446" ht="12.75">
      <c r="O4446" s="18"/>
    </row>
    <row r="4447" ht="12.75">
      <c r="O4447" s="18"/>
    </row>
    <row r="4448" ht="12.75">
      <c r="O4448" s="18"/>
    </row>
    <row r="4449" ht="12.75">
      <c r="O4449" s="18"/>
    </row>
    <row r="4450" ht="12.75">
      <c r="O4450" s="18"/>
    </row>
    <row r="4451" ht="12.75">
      <c r="O4451" s="18"/>
    </row>
    <row r="4452" ht="12.75">
      <c r="O4452" s="18"/>
    </row>
    <row r="4453" ht="12.75">
      <c r="O4453" s="18"/>
    </row>
    <row r="4454" ht="12.75">
      <c r="O4454" s="18"/>
    </row>
    <row r="4455" ht="12.75">
      <c r="O4455" s="18"/>
    </row>
    <row r="4456" ht="12.75">
      <c r="O4456" s="18"/>
    </row>
    <row r="4457" ht="12.75">
      <c r="O4457" s="18"/>
    </row>
    <row r="4458" ht="12.75">
      <c r="O4458" s="18"/>
    </row>
    <row r="4459" ht="12.75">
      <c r="O4459" s="18"/>
    </row>
    <row r="4460" ht="12.75">
      <c r="O4460" s="18"/>
    </row>
    <row r="4461" ht="12.75">
      <c r="O4461" s="18"/>
    </row>
    <row r="4462" ht="12.75">
      <c r="O4462" s="18"/>
    </row>
    <row r="4463" ht="12.75">
      <c r="O4463" s="18"/>
    </row>
    <row r="4464" ht="12.75">
      <c r="O4464" s="18"/>
    </row>
    <row r="4465" ht="12.75">
      <c r="O4465" s="18"/>
    </row>
    <row r="4466" ht="12.75">
      <c r="O4466" s="18"/>
    </row>
    <row r="4467" ht="12.75">
      <c r="O4467" s="18"/>
    </row>
    <row r="4468" ht="12.75">
      <c r="O4468" s="18"/>
    </row>
    <row r="4469" ht="12.75">
      <c r="O4469" s="18"/>
    </row>
    <row r="4470" ht="12.75">
      <c r="O4470" s="18"/>
    </row>
    <row r="4471" ht="12.75">
      <c r="O4471" s="18"/>
    </row>
    <row r="4472" ht="12.75">
      <c r="O4472" s="18"/>
    </row>
    <row r="4473" ht="12.75">
      <c r="O4473" s="18"/>
    </row>
    <row r="4474" ht="12.75">
      <c r="O4474" s="18"/>
    </row>
    <row r="4475" ht="12.75">
      <c r="O4475" s="18"/>
    </row>
    <row r="4476" ht="12.75">
      <c r="O4476" s="18"/>
    </row>
    <row r="4477" ht="12.75">
      <c r="O4477" s="18"/>
    </row>
    <row r="4478" ht="12.75">
      <c r="O4478" s="18"/>
    </row>
    <row r="4479" ht="12.75">
      <c r="O4479" s="18"/>
    </row>
    <row r="4480" ht="12.75">
      <c r="O4480" s="18"/>
    </row>
    <row r="4481" ht="12.75">
      <c r="O4481" s="18"/>
    </row>
    <row r="4482" ht="12.75">
      <c r="O4482" s="18"/>
    </row>
    <row r="4483" ht="12.75">
      <c r="O4483" s="18"/>
    </row>
    <row r="4484" ht="12.75">
      <c r="O4484" s="18"/>
    </row>
    <row r="4485" ht="12.75">
      <c r="O4485" s="18"/>
    </row>
    <row r="4486" ht="12.75">
      <c r="O4486" s="18"/>
    </row>
    <row r="4487" ht="12.75">
      <c r="O4487" s="18"/>
    </row>
    <row r="4488" ht="12.75">
      <c r="O4488" s="18"/>
    </row>
    <row r="4489" ht="12.75">
      <c r="O4489" s="18"/>
    </row>
    <row r="4490" ht="12.75">
      <c r="O4490" s="18"/>
    </row>
    <row r="4491" ht="12.75">
      <c r="O4491" s="18"/>
    </row>
    <row r="4492" ht="12.75">
      <c r="O4492" s="18"/>
    </row>
    <row r="4493" ht="12.75">
      <c r="O4493" s="18"/>
    </row>
    <row r="4494" ht="12.75">
      <c r="O4494" s="18"/>
    </row>
    <row r="4495" ht="12.75">
      <c r="O4495" s="18"/>
    </row>
    <row r="4496" ht="12.75">
      <c r="O4496" s="18"/>
    </row>
    <row r="4497" ht="12.75">
      <c r="O4497" s="18"/>
    </row>
    <row r="4498" ht="12.75">
      <c r="O4498" s="18"/>
    </row>
    <row r="4499" ht="12.75">
      <c r="O4499" s="18"/>
    </row>
    <row r="4500" ht="12.75">
      <c r="O4500" s="18"/>
    </row>
    <row r="4501" ht="12.75">
      <c r="O4501" s="18"/>
    </row>
    <row r="4502" ht="12.75">
      <c r="O4502" s="18"/>
    </row>
    <row r="4503" ht="12.75">
      <c r="O4503" s="18"/>
    </row>
    <row r="4504" ht="12.75">
      <c r="O4504" s="18"/>
    </row>
    <row r="4505" ht="12.75">
      <c r="O4505" s="18"/>
    </row>
    <row r="4506" ht="12.75">
      <c r="O4506" s="18"/>
    </row>
    <row r="4507" ht="12.75">
      <c r="O4507" s="18"/>
    </row>
    <row r="4508" ht="12.75">
      <c r="O4508" s="18"/>
    </row>
    <row r="4509" ht="12.75">
      <c r="O4509" s="18"/>
    </row>
    <row r="4510" ht="12.75">
      <c r="O4510" s="18"/>
    </row>
    <row r="4511" ht="12.75">
      <c r="O4511" s="18"/>
    </row>
    <row r="4512" ht="12.75">
      <c r="O4512" s="18"/>
    </row>
    <row r="4513" ht="12.75">
      <c r="O4513" s="18"/>
    </row>
    <row r="4514" ht="12.75">
      <c r="O4514" s="18"/>
    </row>
    <row r="4515" ht="12.75">
      <c r="O4515" s="18"/>
    </row>
    <row r="4516" ht="12.75">
      <c r="O4516" s="18"/>
    </row>
    <row r="4517" ht="12.75">
      <c r="O4517" s="18"/>
    </row>
    <row r="4518" ht="12.75">
      <c r="O4518" s="18"/>
    </row>
    <row r="4519" ht="12.75">
      <c r="O4519" s="18"/>
    </row>
    <row r="4520" ht="12.75">
      <c r="O4520" s="18"/>
    </row>
    <row r="4521" ht="12.75">
      <c r="O4521" s="18"/>
    </row>
    <row r="4522" ht="12.75">
      <c r="O4522" s="18"/>
    </row>
    <row r="4523" ht="12.75">
      <c r="O4523" s="18"/>
    </row>
    <row r="4524" ht="12.75">
      <c r="O4524" s="18"/>
    </row>
    <row r="4525" ht="12.75">
      <c r="O4525" s="18"/>
    </row>
    <row r="4526" ht="12.75">
      <c r="O4526" s="18"/>
    </row>
    <row r="4527" ht="12.75">
      <c r="O4527" s="18"/>
    </row>
    <row r="4528" ht="12.75">
      <c r="O4528" s="18"/>
    </row>
    <row r="4529" ht="12.75">
      <c r="O4529" s="18"/>
    </row>
    <row r="4530" ht="12.75">
      <c r="O4530" s="18"/>
    </row>
    <row r="4531" ht="12.75">
      <c r="O4531" s="18"/>
    </row>
    <row r="4532" ht="12.75">
      <c r="O4532" s="18"/>
    </row>
    <row r="4533" ht="12.75">
      <c r="O4533" s="18"/>
    </row>
    <row r="4534" ht="12.75">
      <c r="O4534" s="18"/>
    </row>
    <row r="4535" ht="12.75">
      <c r="O4535" s="18"/>
    </row>
    <row r="4536" ht="12.75">
      <c r="O4536" s="18"/>
    </row>
    <row r="4537" ht="12.75">
      <c r="O4537" s="18"/>
    </row>
    <row r="4538" ht="12.75">
      <c r="O4538" s="18"/>
    </row>
    <row r="4539" ht="12.75">
      <c r="O4539" s="18"/>
    </row>
    <row r="4540" ht="12.75">
      <c r="O4540" s="18"/>
    </row>
    <row r="4541" ht="12.75">
      <c r="O4541" s="18"/>
    </row>
    <row r="4542" ht="12.75">
      <c r="O4542" s="18"/>
    </row>
    <row r="4543" ht="12.75">
      <c r="O4543" s="18"/>
    </row>
    <row r="4544" ht="12.75">
      <c r="O4544" s="18"/>
    </row>
    <row r="4545" ht="12.75">
      <c r="O4545" s="18"/>
    </row>
    <row r="4546" ht="12.75">
      <c r="O4546" s="18"/>
    </row>
    <row r="4547" ht="12.75">
      <c r="O4547" s="18"/>
    </row>
    <row r="4548" ht="12.75">
      <c r="O4548" s="18"/>
    </row>
    <row r="4549" ht="12.75">
      <c r="O4549" s="18"/>
    </row>
    <row r="4550" ht="12.75">
      <c r="O4550" s="18"/>
    </row>
    <row r="4551" ht="12.75">
      <c r="O4551" s="18"/>
    </row>
    <row r="4552" ht="12.75">
      <c r="O4552" s="18"/>
    </row>
    <row r="4553" ht="12.75">
      <c r="O4553" s="18"/>
    </row>
    <row r="4554" ht="12.75">
      <c r="O4554" s="18"/>
    </row>
    <row r="4555" ht="12.75">
      <c r="O4555" s="18"/>
    </row>
    <row r="4556" ht="12.75">
      <c r="O4556" s="18"/>
    </row>
    <row r="4557" ht="12.75">
      <c r="O4557" s="18"/>
    </row>
    <row r="4558" ht="12.75">
      <c r="O4558" s="18"/>
    </row>
    <row r="4559" ht="12.75">
      <c r="O4559" s="18"/>
    </row>
    <row r="4560" ht="12.75">
      <c r="O4560" s="18"/>
    </row>
    <row r="4561" ht="12.75">
      <c r="O4561" s="18"/>
    </row>
    <row r="4562" ht="12.75">
      <c r="O4562" s="18"/>
    </row>
    <row r="4563" ht="12.75">
      <c r="O4563" s="18"/>
    </row>
    <row r="4564" ht="12.75">
      <c r="O4564" s="18"/>
    </row>
    <row r="4565" ht="12.75">
      <c r="O4565" s="18"/>
    </row>
    <row r="4566" ht="12.75">
      <c r="O4566" s="18"/>
    </row>
    <row r="4567" ht="12.75">
      <c r="O4567" s="18"/>
    </row>
    <row r="4568" ht="12.75">
      <c r="O4568" s="18"/>
    </row>
    <row r="4569" ht="12.75">
      <c r="O4569" s="18"/>
    </row>
    <row r="4570" ht="12.75">
      <c r="O4570" s="18"/>
    </row>
    <row r="4571" ht="12.75">
      <c r="O4571" s="18"/>
    </row>
    <row r="4572" ht="12.75">
      <c r="O4572" s="18"/>
    </row>
    <row r="4573" ht="12.75">
      <c r="O4573" s="18"/>
    </row>
    <row r="4574" ht="12.75">
      <c r="O4574" s="18"/>
    </row>
    <row r="4575" ht="12.75">
      <c r="O4575" s="18"/>
    </row>
    <row r="4576" ht="12.75">
      <c r="O4576" s="18"/>
    </row>
    <row r="4577" ht="12.75">
      <c r="O4577" s="18"/>
    </row>
    <row r="4578" ht="12.75">
      <c r="O4578" s="18"/>
    </row>
    <row r="4579" ht="12.75">
      <c r="O4579" s="18"/>
    </row>
    <row r="4580" ht="12.75">
      <c r="O4580" s="18"/>
    </row>
    <row r="4581" ht="12.75">
      <c r="O4581" s="18"/>
    </row>
    <row r="4582" ht="12.75">
      <c r="O4582" s="18"/>
    </row>
    <row r="4583" ht="12.75">
      <c r="O4583" s="18"/>
    </row>
    <row r="4584" ht="12.75">
      <c r="O4584" s="18"/>
    </row>
    <row r="4585" ht="12.75">
      <c r="O4585" s="18"/>
    </row>
    <row r="4586" ht="12.75">
      <c r="O4586" s="18"/>
    </row>
    <row r="4587" ht="12.75">
      <c r="O4587" s="18"/>
    </row>
    <row r="4588" ht="12.75">
      <c r="O4588" s="18"/>
    </row>
    <row r="4589" ht="12.75">
      <c r="O4589" s="18"/>
    </row>
    <row r="4590" ht="12.75">
      <c r="O4590" s="18"/>
    </row>
    <row r="4591" ht="12.75">
      <c r="O4591" s="18"/>
    </row>
    <row r="4592" ht="12.75">
      <c r="O4592" s="18"/>
    </row>
    <row r="4593" ht="12.75">
      <c r="O4593" s="18"/>
    </row>
    <row r="4594" ht="12.75">
      <c r="O4594" s="18"/>
    </row>
    <row r="4595" ht="12.75">
      <c r="O4595" s="18"/>
    </row>
    <row r="4596" ht="12.75">
      <c r="O4596" s="18"/>
    </row>
    <row r="4597" ht="12.75">
      <c r="O4597" s="18"/>
    </row>
    <row r="4598" ht="12.75">
      <c r="O4598" s="18"/>
    </row>
    <row r="4599" ht="12.75">
      <c r="O4599" s="18"/>
    </row>
    <row r="4600" ht="12.75">
      <c r="O4600" s="18"/>
    </row>
    <row r="4601" ht="12.75">
      <c r="O4601" s="18"/>
    </row>
    <row r="4602" ht="12.75">
      <c r="O4602" s="18"/>
    </row>
    <row r="4603" ht="12.75">
      <c r="O4603" s="18"/>
    </row>
    <row r="4604" ht="12.75">
      <c r="O4604" s="18"/>
    </row>
    <row r="4605" ht="12.75">
      <c r="O4605" s="18"/>
    </row>
    <row r="4606" ht="12.75">
      <c r="O4606" s="18"/>
    </row>
    <row r="4607" ht="12.75">
      <c r="O4607" s="18"/>
    </row>
    <row r="4608" ht="12.75">
      <c r="O4608" s="18"/>
    </row>
    <row r="4609" ht="12.75">
      <c r="O4609" s="18"/>
    </row>
    <row r="4610" ht="12.75">
      <c r="O4610" s="18"/>
    </row>
    <row r="4611" ht="12.75">
      <c r="O4611" s="18"/>
    </row>
    <row r="4612" ht="12.75">
      <c r="O4612" s="18"/>
    </row>
    <row r="4613" ht="12.75">
      <c r="O4613" s="18"/>
    </row>
    <row r="4614" ht="12.75">
      <c r="O4614" s="18"/>
    </row>
    <row r="4615" ht="12.75">
      <c r="O4615" s="18"/>
    </row>
    <row r="4616" ht="12.75">
      <c r="O4616" s="18"/>
    </row>
    <row r="4617" ht="12.75">
      <c r="O4617" s="18"/>
    </row>
    <row r="4618" ht="12.75">
      <c r="O4618" s="18"/>
    </row>
    <row r="4619" ht="12.75">
      <c r="O4619" s="18"/>
    </row>
    <row r="4620" ht="12.75">
      <c r="O4620" s="18"/>
    </row>
    <row r="4621" ht="12.75">
      <c r="O4621" s="18"/>
    </row>
    <row r="4622" ht="12.75">
      <c r="O4622" s="18"/>
    </row>
    <row r="4623" ht="12.75">
      <c r="O4623" s="18"/>
    </row>
    <row r="4624" ht="12.75">
      <c r="O4624" s="18"/>
    </row>
    <row r="4625" ht="12.75">
      <c r="O4625" s="18"/>
    </row>
    <row r="4626" ht="12.75">
      <c r="O4626" s="18"/>
    </row>
    <row r="4627" ht="12.75">
      <c r="O4627" s="18"/>
    </row>
    <row r="4628" ht="12.75">
      <c r="O4628" s="18"/>
    </row>
    <row r="4629" ht="12.75">
      <c r="O4629" s="18"/>
    </row>
    <row r="4630" ht="12.75">
      <c r="O4630" s="18"/>
    </row>
    <row r="4631" ht="12.75">
      <c r="O4631" s="18"/>
    </row>
    <row r="4632" ht="12.75">
      <c r="O4632" s="18"/>
    </row>
    <row r="4633" ht="12.75">
      <c r="O4633" s="18"/>
    </row>
    <row r="4634" ht="12.75">
      <c r="O4634" s="18"/>
    </row>
    <row r="4635" ht="12.75">
      <c r="O4635" s="18"/>
    </row>
    <row r="4636" ht="12.75">
      <c r="O4636" s="18"/>
    </row>
    <row r="4637" ht="12.75">
      <c r="O4637" s="18"/>
    </row>
    <row r="4638" ht="12.75">
      <c r="O4638" s="18"/>
    </row>
    <row r="4639" ht="12.75">
      <c r="O4639" s="18"/>
    </row>
    <row r="4640" ht="12.75">
      <c r="O4640" s="18"/>
    </row>
    <row r="4641" ht="12.75">
      <c r="O4641" s="18"/>
    </row>
    <row r="4642" ht="12.75">
      <c r="O4642" s="18"/>
    </row>
    <row r="4643" ht="12.75">
      <c r="O4643" s="18"/>
    </row>
    <row r="4644" ht="12.75">
      <c r="O4644" s="18"/>
    </row>
    <row r="4645" ht="12.75">
      <c r="O4645" s="18"/>
    </row>
    <row r="4646" ht="12.75">
      <c r="O4646" s="18"/>
    </row>
    <row r="4647" ht="12.75">
      <c r="O4647" s="18"/>
    </row>
    <row r="4648" ht="12.75">
      <c r="O4648" s="18"/>
    </row>
    <row r="4649" ht="12.75">
      <c r="O4649" s="18"/>
    </row>
    <row r="4650" ht="12.75">
      <c r="O4650" s="18"/>
    </row>
    <row r="4651" ht="12.75">
      <c r="O4651" s="18"/>
    </row>
    <row r="4652" ht="12.75">
      <c r="O4652" s="18"/>
    </row>
    <row r="4653" ht="12.75">
      <c r="O4653" s="18"/>
    </row>
    <row r="4654" ht="12.75">
      <c r="O4654" s="18"/>
    </row>
    <row r="4655" ht="12.75">
      <c r="O4655" s="18"/>
    </row>
    <row r="4656" ht="12.75">
      <c r="O4656" s="18"/>
    </row>
    <row r="4657" ht="12.75">
      <c r="O4657" s="18"/>
    </row>
    <row r="4658" ht="12.75">
      <c r="O4658" s="18"/>
    </row>
    <row r="4659" ht="12.75">
      <c r="O4659" s="18"/>
    </row>
    <row r="4660" ht="12.75">
      <c r="O4660" s="18"/>
    </row>
    <row r="4661" ht="12.75">
      <c r="O4661" s="18"/>
    </row>
    <row r="4662" ht="12.75">
      <c r="O4662" s="18"/>
    </row>
    <row r="4663" ht="12.75">
      <c r="O4663" s="18"/>
    </row>
    <row r="4664" ht="12.75">
      <c r="O4664" s="18"/>
    </row>
    <row r="4665" ht="12.75">
      <c r="O4665" s="18"/>
    </row>
    <row r="4666" ht="12.75">
      <c r="O4666" s="18"/>
    </row>
    <row r="4667" ht="12.75">
      <c r="O4667" s="18"/>
    </row>
    <row r="4668" ht="12.75">
      <c r="O4668" s="18"/>
    </row>
    <row r="4669" ht="12.75">
      <c r="O4669" s="18"/>
    </row>
    <row r="4670" ht="12.75">
      <c r="O4670" s="18"/>
    </row>
    <row r="4671" ht="12.75">
      <c r="O4671" s="18"/>
    </row>
    <row r="4672" ht="12.75">
      <c r="O4672" s="18"/>
    </row>
    <row r="4673" ht="12.75">
      <c r="O4673" s="18"/>
    </row>
    <row r="4674" ht="12.75">
      <c r="O4674" s="18"/>
    </row>
    <row r="4675" ht="12.75">
      <c r="O4675" s="18"/>
    </row>
    <row r="4676" ht="12.75">
      <c r="O4676" s="18"/>
    </row>
    <row r="4677" ht="12.75">
      <c r="O4677" s="18"/>
    </row>
    <row r="4678" ht="12.75">
      <c r="O4678" s="18"/>
    </row>
    <row r="4679" ht="12.75">
      <c r="O4679" s="18"/>
    </row>
    <row r="4680" ht="12.75">
      <c r="O4680" s="18"/>
    </row>
    <row r="4681" ht="12.75">
      <c r="O4681" s="18"/>
    </row>
    <row r="4682" ht="12.75">
      <c r="O4682" s="18"/>
    </row>
    <row r="4683" ht="12.75">
      <c r="O4683" s="18"/>
    </row>
    <row r="4684" ht="12.75">
      <c r="O4684" s="18"/>
    </row>
    <row r="4685" ht="12.75">
      <c r="O4685" s="18"/>
    </row>
    <row r="4686" ht="12.75">
      <c r="O4686" s="18"/>
    </row>
    <row r="4687" ht="12.75">
      <c r="O4687" s="18"/>
    </row>
    <row r="4688" ht="12.75">
      <c r="O4688" s="18"/>
    </row>
    <row r="4689" ht="12.75">
      <c r="O4689" s="18"/>
    </row>
    <row r="4690" ht="12.75">
      <c r="O4690" s="18"/>
    </row>
    <row r="4691" ht="12.75">
      <c r="O4691" s="18"/>
    </row>
    <row r="4692" ht="12.75">
      <c r="O4692" s="18"/>
    </row>
    <row r="4693" ht="12.75">
      <c r="O4693" s="18"/>
    </row>
    <row r="4694" ht="12.75">
      <c r="O4694" s="18"/>
    </row>
    <row r="4695" ht="12.75">
      <c r="O4695" s="18"/>
    </row>
    <row r="4696" ht="12.75">
      <c r="O4696" s="18"/>
    </row>
    <row r="4697" ht="12.75">
      <c r="O4697" s="18"/>
    </row>
    <row r="4698" ht="12.75">
      <c r="O4698" s="18"/>
    </row>
    <row r="4699" ht="12.75">
      <c r="O4699" s="18"/>
    </row>
    <row r="4700" ht="12.75">
      <c r="O4700" s="18"/>
    </row>
    <row r="4701" ht="12.75">
      <c r="O4701" s="18"/>
    </row>
    <row r="4702" ht="12.75">
      <c r="O4702" s="18"/>
    </row>
    <row r="4703" ht="12.75">
      <c r="O4703" s="18"/>
    </row>
    <row r="4704" ht="12.75">
      <c r="O4704" s="18"/>
    </row>
    <row r="4705" ht="12.75">
      <c r="O4705" s="18"/>
    </row>
    <row r="4706" ht="12.75">
      <c r="O4706" s="18"/>
    </row>
    <row r="4707" ht="12.75">
      <c r="O4707" s="18"/>
    </row>
    <row r="4708" ht="12.75">
      <c r="O4708" s="18"/>
    </row>
    <row r="4709" ht="12.75">
      <c r="O4709" s="18"/>
    </row>
    <row r="4710" ht="12.75">
      <c r="O4710" s="18"/>
    </row>
    <row r="4711" ht="12.75">
      <c r="O4711" s="18"/>
    </row>
    <row r="4712" ht="12.75">
      <c r="O4712" s="18"/>
    </row>
    <row r="4713" ht="12.75">
      <c r="O4713" s="18"/>
    </row>
    <row r="4714" ht="12.75">
      <c r="O4714" s="18"/>
    </row>
    <row r="4715" ht="12.75">
      <c r="O4715" s="18"/>
    </row>
    <row r="4716" ht="12.75">
      <c r="O4716" s="18"/>
    </row>
    <row r="4717" ht="12.75">
      <c r="O4717" s="18"/>
    </row>
    <row r="4718" ht="12.75">
      <c r="O4718" s="18"/>
    </row>
    <row r="4719" ht="12.75">
      <c r="O4719" s="18"/>
    </row>
    <row r="4720" ht="12.75">
      <c r="O4720" s="18"/>
    </row>
    <row r="4721" ht="12.75">
      <c r="O4721" s="18"/>
    </row>
    <row r="4722" ht="12.75">
      <c r="O4722" s="18"/>
    </row>
    <row r="4723" ht="12.75">
      <c r="O4723" s="18"/>
    </row>
    <row r="4724" ht="12.75">
      <c r="O4724" s="18"/>
    </row>
    <row r="4725" ht="12.75">
      <c r="O4725" s="18"/>
    </row>
    <row r="4726" ht="12.75">
      <c r="O4726" s="18"/>
    </row>
    <row r="4727" ht="12.75">
      <c r="O4727" s="18"/>
    </row>
    <row r="4728" ht="12.75">
      <c r="O4728" s="18"/>
    </row>
    <row r="4729" ht="12.75">
      <c r="O4729" s="18"/>
    </row>
    <row r="4730" ht="12.75">
      <c r="O4730" s="18"/>
    </row>
    <row r="4731" ht="12.75">
      <c r="O4731" s="18"/>
    </row>
    <row r="4732" ht="12.75">
      <c r="O4732" s="18"/>
    </row>
    <row r="4733" ht="12.75">
      <c r="O4733" s="18"/>
    </row>
    <row r="4734" ht="12.75">
      <c r="O4734" s="18"/>
    </row>
    <row r="4735" ht="12.75">
      <c r="O4735" s="18"/>
    </row>
    <row r="4736" ht="12.75">
      <c r="O4736" s="18"/>
    </row>
    <row r="4737" ht="12.75">
      <c r="O4737" s="18"/>
    </row>
    <row r="4738" ht="12.75">
      <c r="O4738" s="18"/>
    </row>
    <row r="4739" ht="12.75">
      <c r="O4739" s="18"/>
    </row>
    <row r="4740" ht="12.75">
      <c r="O4740" s="18"/>
    </row>
    <row r="4741" ht="12.75">
      <c r="O4741" s="18"/>
    </row>
    <row r="4742" ht="12.75">
      <c r="O4742" s="18"/>
    </row>
    <row r="4743" ht="12.75">
      <c r="O4743" s="18"/>
    </row>
    <row r="4744" ht="12.75">
      <c r="O4744" s="18"/>
    </row>
    <row r="4745" ht="12.75">
      <c r="O4745" s="18"/>
    </row>
    <row r="4746" ht="12.75">
      <c r="O4746" s="18"/>
    </row>
    <row r="4747" ht="12.75">
      <c r="O4747" s="18"/>
    </row>
    <row r="4748" ht="12.75">
      <c r="O4748" s="18"/>
    </row>
    <row r="4749" ht="12.75">
      <c r="O4749" s="18"/>
    </row>
    <row r="4750" ht="12.75">
      <c r="O4750" s="18"/>
    </row>
    <row r="4751" ht="12.75">
      <c r="O4751" s="18"/>
    </row>
    <row r="4752" ht="12.75">
      <c r="O4752" s="18"/>
    </row>
    <row r="4753" ht="12.75">
      <c r="O4753" s="18"/>
    </row>
    <row r="4754" ht="12.75">
      <c r="O4754" s="18"/>
    </row>
    <row r="4755" ht="12.75">
      <c r="O4755" s="18"/>
    </row>
    <row r="4756" ht="12.75">
      <c r="O4756" s="18"/>
    </row>
    <row r="4757" ht="12.75">
      <c r="O4757" s="18"/>
    </row>
    <row r="4758" ht="12.75">
      <c r="O4758" s="18"/>
    </row>
    <row r="4759" ht="12.75">
      <c r="O4759" s="18"/>
    </row>
    <row r="4760" ht="12.75">
      <c r="O4760" s="18"/>
    </row>
    <row r="4761" ht="12.75">
      <c r="O4761" s="18"/>
    </row>
    <row r="4762" ht="12.75">
      <c r="O4762" s="18"/>
    </row>
    <row r="4763" ht="12.75">
      <c r="O4763" s="18"/>
    </row>
    <row r="4764" ht="12.75">
      <c r="O4764" s="18"/>
    </row>
    <row r="4765" ht="12.75">
      <c r="O4765" s="18"/>
    </row>
    <row r="4766" ht="12.75">
      <c r="O4766" s="18"/>
    </row>
    <row r="4767" ht="12.75">
      <c r="O4767" s="18"/>
    </row>
    <row r="4768" ht="12.75">
      <c r="O4768" s="18"/>
    </row>
    <row r="4769" ht="12.75">
      <c r="O4769" s="18"/>
    </row>
    <row r="4770" ht="12.75">
      <c r="O4770" s="18"/>
    </row>
    <row r="4771" ht="12.75">
      <c r="O4771" s="18"/>
    </row>
    <row r="4772" ht="12.75">
      <c r="O4772" s="18"/>
    </row>
    <row r="4773" ht="12.75">
      <c r="O4773" s="18"/>
    </row>
    <row r="4774" ht="12.75">
      <c r="O4774" s="18"/>
    </row>
    <row r="4775" ht="12.75">
      <c r="O4775" s="18"/>
    </row>
    <row r="4776" ht="12.75">
      <c r="O4776" s="18"/>
    </row>
    <row r="4777" ht="12.75">
      <c r="O4777" s="18"/>
    </row>
    <row r="4778" ht="12.75">
      <c r="O4778" s="18"/>
    </row>
    <row r="4779" ht="12.75">
      <c r="O4779" s="18"/>
    </row>
    <row r="4780" ht="12.75">
      <c r="O4780" s="18"/>
    </row>
    <row r="4781" ht="12.75">
      <c r="O4781" s="18"/>
    </row>
    <row r="4782" ht="12.75">
      <c r="O4782" s="18"/>
    </row>
    <row r="4783" ht="12.75">
      <c r="O4783" s="18"/>
    </row>
    <row r="4784" ht="12.75">
      <c r="O4784" s="18"/>
    </row>
    <row r="4785" ht="12.75">
      <c r="O4785" s="18"/>
    </row>
    <row r="4786" ht="12.75">
      <c r="O4786" s="18"/>
    </row>
    <row r="4787" ht="12.75">
      <c r="O4787" s="18"/>
    </row>
    <row r="4788" ht="12.75">
      <c r="O4788" s="18"/>
    </row>
    <row r="4789" ht="12.75">
      <c r="O4789" s="18"/>
    </row>
    <row r="4790" ht="12.75">
      <c r="O4790" s="18"/>
    </row>
    <row r="4791" ht="12.75">
      <c r="O4791" s="18"/>
    </row>
    <row r="4792" ht="12.75">
      <c r="O4792" s="18"/>
    </row>
    <row r="4793" ht="12.75">
      <c r="O4793" s="18"/>
    </row>
    <row r="4794" ht="12.75">
      <c r="O4794" s="18"/>
    </row>
    <row r="4795" ht="12.75">
      <c r="O4795" s="18"/>
    </row>
    <row r="4796" ht="12.75">
      <c r="O4796" s="18"/>
    </row>
    <row r="4797" ht="12.75">
      <c r="O4797" s="18"/>
    </row>
    <row r="4798" ht="12.75">
      <c r="O4798" s="18"/>
    </row>
    <row r="4799" ht="12.75">
      <c r="O4799" s="18"/>
    </row>
    <row r="4800" ht="12.75">
      <c r="O4800" s="18"/>
    </row>
    <row r="4801" ht="12.75">
      <c r="O4801" s="18"/>
    </row>
    <row r="4802" ht="12.75">
      <c r="O4802" s="18"/>
    </row>
    <row r="4803" ht="12.75">
      <c r="O4803" s="18"/>
    </row>
    <row r="4804" ht="12.75">
      <c r="O4804" s="18"/>
    </row>
    <row r="4805" ht="12.75">
      <c r="O4805" s="18"/>
    </row>
    <row r="4806" ht="12.75">
      <c r="O4806" s="18"/>
    </row>
    <row r="4807" ht="12.75">
      <c r="O4807" s="18"/>
    </row>
    <row r="4808" ht="12.75">
      <c r="O4808" s="18"/>
    </row>
    <row r="4809" ht="12.75">
      <c r="O4809" s="18"/>
    </row>
    <row r="4810" ht="12.75">
      <c r="O4810" s="18"/>
    </row>
    <row r="4811" ht="12.75">
      <c r="O4811" s="18"/>
    </row>
    <row r="4812" ht="12.75">
      <c r="O4812" s="18"/>
    </row>
    <row r="4813" ht="12.75">
      <c r="O4813" s="18"/>
    </row>
    <row r="4814" ht="12.75">
      <c r="O4814" s="18"/>
    </row>
    <row r="4815" ht="12.75">
      <c r="O4815" s="18"/>
    </row>
    <row r="4816" ht="12.75">
      <c r="O4816" s="18"/>
    </row>
    <row r="4817" ht="12.75">
      <c r="O4817" s="18"/>
    </row>
    <row r="4818" ht="12.75">
      <c r="O4818" s="18"/>
    </row>
    <row r="4819" ht="12.75">
      <c r="O4819" s="18"/>
    </row>
    <row r="4820" ht="12.75">
      <c r="O4820" s="18"/>
    </row>
    <row r="4821" ht="12.75">
      <c r="O4821" s="18"/>
    </row>
    <row r="4822" ht="12.75">
      <c r="O4822" s="18"/>
    </row>
    <row r="4823" ht="12.75">
      <c r="O4823" s="18"/>
    </row>
    <row r="4824" ht="12.75">
      <c r="O4824" s="18"/>
    </row>
    <row r="4825" ht="12.75">
      <c r="O4825" s="18"/>
    </row>
    <row r="4826" ht="12.75">
      <c r="O4826" s="18"/>
    </row>
    <row r="4827" ht="12.75">
      <c r="O4827" s="18"/>
    </row>
    <row r="4828" ht="12.75">
      <c r="O4828" s="18"/>
    </row>
    <row r="4829" ht="12.75">
      <c r="O4829" s="18"/>
    </row>
    <row r="4830" ht="12.75">
      <c r="O4830" s="18"/>
    </row>
    <row r="4831" ht="12.75">
      <c r="O4831" s="18"/>
    </row>
    <row r="4832" ht="12.75">
      <c r="O4832" s="18"/>
    </row>
    <row r="4833" ht="12.75">
      <c r="O4833" s="18"/>
    </row>
    <row r="4834" ht="12.75">
      <c r="O4834" s="18"/>
    </row>
    <row r="4835" ht="12.75">
      <c r="O4835" s="18"/>
    </row>
    <row r="4836" ht="12.75">
      <c r="O4836" s="18"/>
    </row>
    <row r="4837" ht="12.75">
      <c r="O4837" s="18"/>
    </row>
    <row r="4838" ht="12.75">
      <c r="O4838" s="18"/>
    </row>
    <row r="4839" ht="12.75">
      <c r="O4839" s="18"/>
    </row>
    <row r="4840" ht="12.75">
      <c r="O4840" s="18"/>
    </row>
    <row r="4841" ht="12.75">
      <c r="O4841" s="18"/>
    </row>
    <row r="4842" ht="12.75">
      <c r="O4842" s="18"/>
    </row>
    <row r="4843" ht="12.75">
      <c r="O4843" s="18"/>
    </row>
    <row r="4844" ht="12.75">
      <c r="O4844" s="18"/>
    </row>
    <row r="4845" ht="12.75">
      <c r="O4845" s="18"/>
    </row>
    <row r="4846" ht="12.75">
      <c r="O4846" s="18"/>
    </row>
    <row r="4847" ht="12.75">
      <c r="O4847" s="18"/>
    </row>
    <row r="4848" ht="12.75">
      <c r="O4848" s="18"/>
    </row>
    <row r="4849" ht="12.75">
      <c r="O4849" s="18"/>
    </row>
    <row r="4850" ht="12.75">
      <c r="O4850" s="18"/>
    </row>
    <row r="4851" ht="12.75">
      <c r="O4851" s="18"/>
    </row>
    <row r="4852" ht="12.75">
      <c r="O4852" s="18"/>
    </row>
    <row r="4853" ht="12.75">
      <c r="O4853" s="18"/>
    </row>
    <row r="4854" ht="12.75">
      <c r="O4854" s="18"/>
    </row>
    <row r="4855" ht="12.75">
      <c r="O4855" s="18"/>
    </row>
    <row r="4856" ht="12.75">
      <c r="O4856" s="18"/>
    </row>
    <row r="4857" ht="12.75">
      <c r="O4857" s="18"/>
    </row>
    <row r="4858" ht="12.75">
      <c r="O4858" s="18"/>
    </row>
    <row r="4859" ht="12.75">
      <c r="O4859" s="18"/>
    </row>
    <row r="4860" ht="12.75">
      <c r="O4860" s="18"/>
    </row>
    <row r="4861" ht="12.75">
      <c r="O4861" s="18"/>
    </row>
    <row r="4862" ht="12.75">
      <c r="O4862" s="18"/>
    </row>
    <row r="4863" ht="12.75">
      <c r="O4863" s="18"/>
    </row>
    <row r="4864" ht="12.75">
      <c r="O4864" s="18"/>
    </row>
    <row r="4865" ht="12.75">
      <c r="O4865" s="18"/>
    </row>
    <row r="4866" ht="12.75">
      <c r="O4866" s="18"/>
    </row>
    <row r="4867" ht="12.75">
      <c r="O4867" s="18"/>
    </row>
    <row r="4868" ht="12.75">
      <c r="O4868" s="18"/>
    </row>
    <row r="4869" ht="12.75">
      <c r="O4869" s="18"/>
    </row>
    <row r="4870" ht="12.75">
      <c r="O4870" s="18"/>
    </row>
    <row r="4871" ht="12.75">
      <c r="O4871" s="18"/>
    </row>
    <row r="4872" ht="12.75">
      <c r="O4872" s="18"/>
    </row>
    <row r="4873" ht="12.75">
      <c r="O4873" s="18"/>
    </row>
    <row r="4874" ht="12.75">
      <c r="O4874" s="18"/>
    </row>
    <row r="4875" ht="12.75">
      <c r="O4875" s="18"/>
    </row>
    <row r="4876" ht="12.75">
      <c r="O4876" s="18"/>
    </row>
    <row r="4877" ht="12.75">
      <c r="O4877" s="18"/>
    </row>
    <row r="4878" ht="12.75">
      <c r="O4878" s="18"/>
    </row>
    <row r="4879" ht="12.75">
      <c r="O4879" s="18"/>
    </row>
    <row r="4880" ht="12.75">
      <c r="O4880" s="18"/>
    </row>
    <row r="4881" ht="12.75">
      <c r="O4881" s="18"/>
    </row>
    <row r="4882" ht="12.75">
      <c r="O4882" s="18"/>
    </row>
    <row r="4883" ht="12.75">
      <c r="O4883" s="18"/>
    </row>
    <row r="4884" ht="12.75">
      <c r="O4884" s="18"/>
    </row>
    <row r="4885" ht="12.75">
      <c r="O4885" s="18"/>
    </row>
    <row r="4886" ht="12.75">
      <c r="O4886" s="18"/>
    </row>
    <row r="4887" ht="12.75">
      <c r="O4887" s="18"/>
    </row>
    <row r="4888" ht="12.75">
      <c r="O4888" s="18"/>
    </row>
    <row r="4889" ht="12.75">
      <c r="O4889" s="18"/>
    </row>
    <row r="4890" ht="12.75">
      <c r="O4890" s="18"/>
    </row>
    <row r="4891" ht="12.75">
      <c r="O4891" s="18"/>
    </row>
    <row r="4892" ht="12.75">
      <c r="O4892" s="18"/>
    </row>
    <row r="4893" ht="12.75">
      <c r="O4893" s="18"/>
    </row>
    <row r="4894" ht="12.75">
      <c r="O4894" s="18"/>
    </row>
    <row r="4895" ht="12.75">
      <c r="O4895" s="18"/>
    </row>
    <row r="4896" ht="12.75">
      <c r="O4896" s="18"/>
    </row>
    <row r="4897" ht="12.75">
      <c r="O4897" s="18"/>
    </row>
    <row r="4898" ht="12.75">
      <c r="O4898" s="18"/>
    </row>
    <row r="4899" ht="12.75">
      <c r="O4899" s="18"/>
    </row>
    <row r="4900" ht="12.75">
      <c r="O4900" s="18"/>
    </row>
    <row r="4901" ht="12.75">
      <c r="O4901" s="18"/>
    </row>
    <row r="4902" ht="12.75">
      <c r="O4902" s="18"/>
    </row>
    <row r="4903" ht="12.75">
      <c r="O4903" s="18"/>
    </row>
    <row r="4904" ht="12.75">
      <c r="O4904" s="18"/>
    </row>
    <row r="4905" ht="12.75">
      <c r="O4905" s="18"/>
    </row>
    <row r="4906" ht="12.75">
      <c r="O4906" s="18"/>
    </row>
    <row r="4907" ht="12.75">
      <c r="O4907" s="18"/>
    </row>
    <row r="4908" ht="12.75">
      <c r="O4908" s="18"/>
    </row>
    <row r="4909" ht="12.75">
      <c r="O4909" s="18"/>
    </row>
    <row r="4910" ht="12.75">
      <c r="O4910" s="18"/>
    </row>
    <row r="4911" ht="12.75">
      <c r="O4911" s="18"/>
    </row>
    <row r="4912" ht="12.75">
      <c r="O4912" s="18"/>
    </row>
    <row r="4913" ht="12.75">
      <c r="O4913" s="18"/>
    </row>
    <row r="4914" ht="12.75">
      <c r="O4914" s="18"/>
    </row>
    <row r="4915" ht="12.75">
      <c r="O4915" s="18"/>
    </row>
    <row r="4916" ht="12.75">
      <c r="O4916" s="18"/>
    </row>
    <row r="4917" ht="12.75">
      <c r="O4917" s="18"/>
    </row>
    <row r="4918" ht="12.75">
      <c r="O4918" s="18"/>
    </row>
    <row r="4919" ht="12.75">
      <c r="O4919" s="18"/>
    </row>
    <row r="4920" ht="12.75">
      <c r="O4920" s="18"/>
    </row>
    <row r="4921" ht="12.75">
      <c r="O4921" s="18"/>
    </row>
    <row r="4922" ht="12.75">
      <c r="O4922" s="18"/>
    </row>
    <row r="4923" ht="12.75">
      <c r="O4923" s="18"/>
    </row>
    <row r="4924" ht="12.75">
      <c r="O4924" s="18"/>
    </row>
    <row r="4925" ht="12.75">
      <c r="O4925" s="18"/>
    </row>
    <row r="4926" ht="12.75">
      <c r="O4926" s="18"/>
    </row>
    <row r="4927" ht="12.75">
      <c r="O4927" s="18"/>
    </row>
    <row r="4928" ht="12.75">
      <c r="O4928" s="18"/>
    </row>
    <row r="4929" ht="12.75">
      <c r="O4929" s="18"/>
    </row>
    <row r="4930" ht="12.75">
      <c r="O4930" s="18"/>
    </row>
    <row r="4931" ht="12.75">
      <c r="O4931" s="18"/>
    </row>
    <row r="4932" ht="12.75">
      <c r="O4932" s="18"/>
    </row>
    <row r="4933" ht="12.75">
      <c r="O4933" s="18"/>
    </row>
    <row r="4934" ht="12.75">
      <c r="O4934" s="18"/>
    </row>
    <row r="4935" ht="12.75">
      <c r="O4935" s="18"/>
    </row>
    <row r="4936" ht="12.75">
      <c r="O4936" s="18"/>
    </row>
    <row r="4937" ht="12.75">
      <c r="O4937" s="18"/>
    </row>
    <row r="4938" ht="12.75">
      <c r="O4938" s="18"/>
    </row>
    <row r="4939" ht="12.75">
      <c r="O4939" s="18"/>
    </row>
    <row r="4940" ht="12.75">
      <c r="O4940" s="18"/>
    </row>
    <row r="4941" ht="12.75">
      <c r="O4941" s="18"/>
    </row>
    <row r="4942" ht="12.75">
      <c r="O4942" s="18"/>
    </row>
    <row r="4943" ht="12.75">
      <c r="O4943" s="18"/>
    </row>
    <row r="4944" ht="12.75">
      <c r="O4944" s="18"/>
    </row>
    <row r="4945" ht="12.75">
      <c r="O4945" s="18"/>
    </row>
    <row r="4946" ht="12.75">
      <c r="O4946" s="18"/>
    </row>
    <row r="4947" ht="12.75">
      <c r="O4947" s="18"/>
    </row>
    <row r="4948" ht="12.75">
      <c r="O4948" s="18"/>
    </row>
    <row r="4949" ht="12.75">
      <c r="O4949" s="18"/>
    </row>
    <row r="4950" ht="12.75">
      <c r="O4950" s="18"/>
    </row>
    <row r="4951" ht="12.75">
      <c r="O4951" s="18"/>
    </row>
    <row r="4952" ht="12.75">
      <c r="O4952" s="18"/>
    </row>
    <row r="4953" ht="12.75">
      <c r="O4953" s="18"/>
    </row>
    <row r="4954" ht="12.75">
      <c r="O4954" s="18"/>
    </row>
    <row r="4955" ht="12.75">
      <c r="O4955" s="18"/>
    </row>
    <row r="4956" ht="12.75">
      <c r="O4956" s="18"/>
    </row>
    <row r="4957" ht="12.75">
      <c r="O4957" s="18"/>
    </row>
    <row r="4958" ht="12.75">
      <c r="O4958" s="18"/>
    </row>
    <row r="4959" ht="12.75">
      <c r="O4959" s="18"/>
    </row>
    <row r="4960" ht="12.75">
      <c r="O4960" s="18"/>
    </row>
    <row r="4961" ht="12.75">
      <c r="O4961" s="18"/>
    </row>
    <row r="4962" ht="12.75">
      <c r="O4962" s="18"/>
    </row>
    <row r="4963" ht="12.75">
      <c r="O4963" s="18"/>
    </row>
    <row r="4964" ht="12.75">
      <c r="O4964" s="18"/>
    </row>
    <row r="4965" ht="12.75">
      <c r="O4965" s="18"/>
    </row>
    <row r="4966" ht="12.75">
      <c r="O4966" s="18"/>
    </row>
    <row r="4967" ht="12.75">
      <c r="O4967" s="18"/>
    </row>
    <row r="4968" ht="12.75">
      <c r="O4968" s="18"/>
    </row>
    <row r="4969" ht="12.75">
      <c r="O4969" s="18"/>
    </row>
    <row r="4970" ht="12.75">
      <c r="O4970" s="18"/>
    </row>
    <row r="4971" ht="12.75">
      <c r="O4971" s="18"/>
    </row>
    <row r="4972" ht="12.75">
      <c r="O4972" s="18"/>
    </row>
    <row r="4973" ht="12.75">
      <c r="O4973" s="18"/>
    </row>
    <row r="4974" ht="12.75">
      <c r="O4974" s="18"/>
    </row>
    <row r="4975" ht="12.75">
      <c r="O4975" s="18"/>
    </row>
    <row r="4976" ht="12.75">
      <c r="O4976" s="18"/>
    </row>
    <row r="4977" ht="12.75">
      <c r="O4977" s="18"/>
    </row>
    <row r="4978" ht="12.75">
      <c r="O4978" s="18"/>
    </row>
    <row r="4979" ht="12.75">
      <c r="O4979" s="18"/>
    </row>
    <row r="4980" ht="12.75">
      <c r="O4980" s="18"/>
    </row>
    <row r="4981" ht="12.75">
      <c r="O4981" s="18"/>
    </row>
    <row r="4982" ht="12.75">
      <c r="O4982" s="18"/>
    </row>
    <row r="4983" ht="12.75">
      <c r="O4983" s="18"/>
    </row>
    <row r="4984" ht="12.75">
      <c r="O4984" s="18"/>
    </row>
    <row r="4985" ht="12.75">
      <c r="O4985" s="18"/>
    </row>
    <row r="4986" ht="12.75">
      <c r="O4986" s="18"/>
    </row>
    <row r="4987" ht="12.75">
      <c r="O4987" s="18"/>
    </row>
    <row r="4988" ht="12.75">
      <c r="O4988" s="18"/>
    </row>
    <row r="4989" ht="12.75">
      <c r="O4989" s="18"/>
    </row>
    <row r="4990" ht="12.75">
      <c r="O4990" s="18"/>
    </row>
    <row r="4991" ht="12.75">
      <c r="O4991" s="18"/>
    </row>
    <row r="4992" ht="12.75">
      <c r="O4992" s="18"/>
    </row>
    <row r="4993" ht="12.75">
      <c r="O4993" s="18"/>
    </row>
    <row r="4994" ht="12.75">
      <c r="O4994" s="18"/>
    </row>
    <row r="4995" ht="12.75">
      <c r="O4995" s="18"/>
    </row>
    <row r="4996" ht="12.75">
      <c r="O4996" s="18"/>
    </row>
    <row r="4997" ht="12.75">
      <c r="O4997" s="18"/>
    </row>
    <row r="4998" ht="12.75">
      <c r="O4998" s="18"/>
    </row>
    <row r="4999" ht="12.75">
      <c r="O4999" s="18"/>
    </row>
    <row r="5000" ht="12.75">
      <c r="O5000" s="18"/>
    </row>
    <row r="5001" ht="12.75">
      <c r="O5001" s="18"/>
    </row>
    <row r="5002" ht="12.75">
      <c r="O5002" s="18"/>
    </row>
    <row r="5003" ht="12.75">
      <c r="O5003" s="18"/>
    </row>
    <row r="5004" ht="12.75">
      <c r="O5004" s="18"/>
    </row>
    <row r="5005" ht="12.75">
      <c r="O5005" s="18"/>
    </row>
    <row r="5006" ht="12.75">
      <c r="O5006" s="18"/>
    </row>
    <row r="5007" ht="12.75">
      <c r="O5007" s="18"/>
    </row>
    <row r="5008" ht="12.75">
      <c r="O5008" s="18"/>
    </row>
    <row r="5009" ht="12.75">
      <c r="O5009" s="18"/>
    </row>
    <row r="5010" ht="12.75">
      <c r="O5010" s="18"/>
    </row>
    <row r="5011" ht="12.75">
      <c r="O5011" s="18"/>
    </row>
    <row r="5012" ht="12.75">
      <c r="O5012" s="18"/>
    </row>
    <row r="5013" ht="12.75">
      <c r="O5013" s="18"/>
    </row>
    <row r="5014" ht="12.75">
      <c r="O5014" s="18"/>
    </row>
    <row r="5015" ht="12.75">
      <c r="O5015" s="18"/>
    </row>
    <row r="5016" ht="12.75">
      <c r="O5016" s="18"/>
    </row>
    <row r="5017" ht="12.75">
      <c r="O5017" s="18"/>
    </row>
    <row r="5018" ht="12.75">
      <c r="O5018" s="18"/>
    </row>
    <row r="5019" ht="12.75">
      <c r="O5019" s="18"/>
    </row>
    <row r="5020" ht="12.75">
      <c r="O5020" s="18"/>
    </row>
    <row r="5021" ht="12.75">
      <c r="O5021" s="18"/>
    </row>
    <row r="5022" ht="12.75">
      <c r="O5022" s="18"/>
    </row>
    <row r="5023" ht="12.75">
      <c r="O5023" s="18"/>
    </row>
    <row r="5024" ht="12.75">
      <c r="O5024" s="18"/>
    </row>
    <row r="5025" ht="12.75">
      <c r="O5025" s="18"/>
    </row>
    <row r="5026" ht="12.75">
      <c r="O5026" s="18"/>
    </row>
    <row r="5027" ht="12.75">
      <c r="O5027" s="18"/>
    </row>
    <row r="5028" ht="12.75">
      <c r="O5028" s="18"/>
    </row>
    <row r="5029" ht="12.75">
      <c r="O5029" s="18"/>
    </row>
    <row r="5030" ht="12.75">
      <c r="O5030" s="18"/>
    </row>
    <row r="5031" ht="12.75">
      <c r="O5031" s="18"/>
    </row>
    <row r="5032" ht="12.75">
      <c r="O5032" s="18"/>
    </row>
    <row r="5033" ht="12.75">
      <c r="O5033" s="18"/>
    </row>
    <row r="5034" ht="12.75">
      <c r="O5034" s="18"/>
    </row>
    <row r="5035" ht="12.75">
      <c r="O5035" s="18"/>
    </row>
    <row r="5036" ht="12.75">
      <c r="O5036" s="18"/>
    </row>
    <row r="5037" ht="12.75">
      <c r="O5037" s="18"/>
    </row>
    <row r="5038" ht="12.75">
      <c r="O5038" s="18"/>
    </row>
    <row r="5039" ht="12.75">
      <c r="O5039" s="18"/>
    </row>
    <row r="5040" ht="12.75">
      <c r="O5040" s="18"/>
    </row>
    <row r="5041" ht="12.75">
      <c r="O5041" s="18"/>
    </row>
    <row r="5042" ht="12.75">
      <c r="O5042" s="18"/>
    </row>
    <row r="5043" ht="12.75">
      <c r="O5043" s="18"/>
    </row>
    <row r="5044" ht="12.75">
      <c r="O5044" s="18"/>
    </row>
    <row r="5045" ht="12.75">
      <c r="O5045" s="18"/>
    </row>
    <row r="5046" ht="12.75">
      <c r="O5046" s="18"/>
    </row>
    <row r="5047" ht="12.75">
      <c r="O5047" s="18"/>
    </row>
    <row r="5048" ht="12.75">
      <c r="O5048" s="18"/>
    </row>
    <row r="5049" ht="12.75">
      <c r="O5049" s="18"/>
    </row>
    <row r="5050" ht="12.75">
      <c r="O5050" s="18"/>
    </row>
    <row r="5051" ht="12.75">
      <c r="O5051" s="18"/>
    </row>
    <row r="5052" ht="12.75">
      <c r="O5052" s="18"/>
    </row>
    <row r="5053" ht="12.75">
      <c r="O5053" s="18"/>
    </row>
    <row r="5054" ht="12.75">
      <c r="O5054" s="18"/>
    </row>
    <row r="5055" ht="12.75">
      <c r="O5055" s="18"/>
    </row>
    <row r="5056" ht="12.75">
      <c r="O5056" s="18"/>
    </row>
    <row r="5057" ht="12.75">
      <c r="O5057" s="18"/>
    </row>
    <row r="5058" ht="12.75">
      <c r="O5058" s="18"/>
    </row>
    <row r="5059" ht="12.75">
      <c r="O5059" s="18"/>
    </row>
    <row r="5060" ht="12.75">
      <c r="O5060" s="18"/>
    </row>
    <row r="5061" ht="12.75">
      <c r="O5061" s="18"/>
    </row>
    <row r="5062" ht="12.75">
      <c r="O5062" s="18"/>
    </row>
    <row r="5063" ht="12.75">
      <c r="O5063" s="18"/>
    </row>
    <row r="5064" ht="12.75">
      <c r="O5064" s="18"/>
    </row>
    <row r="5065" ht="12.75">
      <c r="O5065" s="18"/>
    </row>
    <row r="5066" ht="12.75">
      <c r="O5066" s="18"/>
    </row>
    <row r="5067" ht="12.75">
      <c r="O5067" s="18"/>
    </row>
    <row r="5068" ht="12.75">
      <c r="O5068" s="18"/>
    </row>
    <row r="5069" ht="12.75">
      <c r="O5069" s="18"/>
    </row>
    <row r="5070" ht="12.75">
      <c r="O5070" s="18"/>
    </row>
    <row r="5071" ht="12.75">
      <c r="O5071" s="18"/>
    </row>
    <row r="5072" ht="12.75">
      <c r="O5072" s="18"/>
    </row>
    <row r="5073" ht="12.75">
      <c r="O5073" s="18"/>
    </row>
    <row r="5074" ht="12.75">
      <c r="O5074" s="18"/>
    </row>
    <row r="5075" ht="12.75">
      <c r="O5075" s="18"/>
    </row>
    <row r="5076" ht="12.75">
      <c r="O5076" s="18"/>
    </row>
    <row r="5077" ht="12.75">
      <c r="O5077" s="18"/>
    </row>
    <row r="5078" ht="12.75">
      <c r="O5078" s="18"/>
    </row>
    <row r="5079" ht="12.75">
      <c r="O5079" s="18"/>
    </row>
    <row r="5080" ht="12.75">
      <c r="O5080" s="18"/>
    </row>
    <row r="5081" ht="12.75">
      <c r="O5081" s="18"/>
    </row>
    <row r="5082" ht="12.75">
      <c r="O5082" s="18"/>
    </row>
    <row r="5083" ht="12.75">
      <c r="O5083" s="18"/>
    </row>
    <row r="5084" ht="12.75">
      <c r="O5084" s="18"/>
    </row>
    <row r="5085" ht="12.75">
      <c r="O5085" s="18"/>
    </row>
    <row r="5086" ht="12.75">
      <c r="O5086" s="18"/>
    </row>
    <row r="5087" ht="12.75">
      <c r="O5087" s="18"/>
    </row>
    <row r="5088" ht="12.75">
      <c r="O5088" s="18"/>
    </row>
    <row r="5089" ht="12.75">
      <c r="O5089" s="18"/>
    </row>
    <row r="5090" ht="12.75">
      <c r="O5090" s="18"/>
    </row>
    <row r="5091" ht="12.75">
      <c r="O5091" s="18"/>
    </row>
    <row r="5092" ht="12.75">
      <c r="O5092" s="18"/>
    </row>
    <row r="5093" ht="12.75">
      <c r="O5093" s="18"/>
    </row>
    <row r="5094" ht="12.75">
      <c r="O5094" s="18"/>
    </row>
    <row r="5095" ht="12.75">
      <c r="O5095" s="18"/>
    </row>
    <row r="5096" ht="12.75">
      <c r="O5096" s="18"/>
    </row>
    <row r="5097" ht="12.75">
      <c r="O5097" s="18"/>
    </row>
    <row r="5098" ht="12.75">
      <c r="O5098" s="18"/>
    </row>
    <row r="5099" ht="12.75">
      <c r="O5099" s="18"/>
    </row>
    <row r="5100" ht="12.75">
      <c r="O5100" s="18"/>
    </row>
    <row r="5101" ht="12.75">
      <c r="O5101" s="18"/>
    </row>
    <row r="5102" ht="12.75">
      <c r="O5102" s="18"/>
    </row>
    <row r="5103" ht="12.75">
      <c r="O5103" s="18"/>
    </row>
    <row r="5104" ht="12.75">
      <c r="O5104" s="18"/>
    </row>
    <row r="5105" ht="12.75">
      <c r="O5105" s="18"/>
    </row>
    <row r="5106" ht="12.75">
      <c r="O5106" s="18"/>
    </row>
    <row r="5107" ht="12.75">
      <c r="O5107" s="18"/>
    </row>
    <row r="5108" ht="12.75">
      <c r="O5108" s="18"/>
    </row>
    <row r="5109" ht="12.75">
      <c r="O5109" s="18"/>
    </row>
    <row r="5110" ht="12.75">
      <c r="O5110" s="18"/>
    </row>
    <row r="5111" ht="12.75">
      <c r="O5111" s="18"/>
    </row>
    <row r="5112" ht="12.75">
      <c r="O5112" s="18"/>
    </row>
    <row r="5113" ht="12.75">
      <c r="O5113" s="18"/>
    </row>
    <row r="5114" ht="12.75">
      <c r="O5114" s="18"/>
    </row>
    <row r="5115" ht="12.75">
      <c r="O5115" s="18"/>
    </row>
    <row r="5116" ht="12.75">
      <c r="O5116" s="18"/>
    </row>
    <row r="5117" ht="12.75">
      <c r="O5117" s="18"/>
    </row>
    <row r="5118" ht="12.75">
      <c r="O5118" s="18"/>
    </row>
    <row r="5119" ht="12.75">
      <c r="O5119" s="18"/>
    </row>
    <row r="5120" ht="12.75">
      <c r="O5120" s="18"/>
    </row>
    <row r="5121" ht="12.75">
      <c r="O5121" s="18"/>
    </row>
    <row r="5122" ht="12.75">
      <c r="O5122" s="18"/>
    </row>
    <row r="5123" ht="12.75">
      <c r="O5123" s="18"/>
    </row>
    <row r="5124" ht="12.75">
      <c r="O5124" s="18"/>
    </row>
    <row r="5125" ht="12.75">
      <c r="O5125" s="18"/>
    </row>
    <row r="5126" ht="12.75">
      <c r="O5126" s="18"/>
    </row>
    <row r="5127" ht="12.75">
      <c r="O5127" s="18"/>
    </row>
    <row r="5128" ht="12.75">
      <c r="O5128" s="18"/>
    </row>
    <row r="5129" ht="12.75">
      <c r="O5129" s="18"/>
    </row>
    <row r="5130" ht="12.75">
      <c r="O5130" s="18"/>
    </row>
    <row r="5131" ht="12.75">
      <c r="O5131" s="18"/>
    </row>
    <row r="5132" ht="12.75">
      <c r="O5132" s="18"/>
    </row>
    <row r="5133" ht="12.75">
      <c r="O5133" s="18"/>
    </row>
    <row r="5134" ht="12.75">
      <c r="O5134" s="18"/>
    </row>
    <row r="5135" ht="12.75">
      <c r="O5135" s="18"/>
    </row>
    <row r="5136" ht="12.75">
      <c r="O5136" s="18"/>
    </row>
    <row r="5137" ht="12.75">
      <c r="O5137" s="18"/>
    </row>
    <row r="5138" ht="12.75">
      <c r="O5138" s="18"/>
    </row>
    <row r="5139" ht="12.75">
      <c r="O5139" s="18"/>
    </row>
    <row r="5140" ht="12.75">
      <c r="O5140" s="18"/>
    </row>
    <row r="5141" ht="12.75">
      <c r="O5141" s="18"/>
    </row>
    <row r="5142" ht="12.75">
      <c r="O5142" s="18"/>
    </row>
    <row r="5143" ht="12.75">
      <c r="O5143" s="18"/>
    </row>
    <row r="5144" ht="12.75">
      <c r="O5144" s="18"/>
    </row>
    <row r="5145" ht="12.75">
      <c r="O5145" s="18"/>
    </row>
    <row r="5146" ht="12.75">
      <c r="O5146" s="18"/>
    </row>
    <row r="5147" ht="12.75">
      <c r="O5147" s="18"/>
    </row>
    <row r="5148" ht="12.75">
      <c r="O5148" s="18"/>
    </row>
    <row r="5149" ht="12.75">
      <c r="O5149" s="18"/>
    </row>
    <row r="5150" ht="12.75">
      <c r="O5150" s="18"/>
    </row>
    <row r="5151" ht="12.75">
      <c r="O5151" s="18"/>
    </row>
    <row r="5152" ht="12.75">
      <c r="O5152" s="18"/>
    </row>
    <row r="5153" ht="12.75">
      <c r="O5153" s="18"/>
    </row>
    <row r="5154" ht="12.75">
      <c r="O5154" s="18"/>
    </row>
    <row r="5155" ht="12.75">
      <c r="O5155" s="18"/>
    </row>
    <row r="5156" ht="12.75">
      <c r="O5156" s="18"/>
    </row>
    <row r="5157" ht="12.75">
      <c r="O5157" s="18"/>
    </row>
    <row r="5158" ht="12.75">
      <c r="O5158" s="18"/>
    </row>
    <row r="5159" ht="12.75">
      <c r="O5159" s="18"/>
    </row>
    <row r="5160" ht="12.75">
      <c r="O5160" s="18"/>
    </row>
    <row r="5161" ht="12.75">
      <c r="O5161" s="18"/>
    </row>
    <row r="5162" ht="12.75">
      <c r="O5162" s="18"/>
    </row>
    <row r="5163" ht="12.75">
      <c r="O5163" s="18"/>
    </row>
    <row r="5164" ht="12.75">
      <c r="O5164" s="18"/>
    </row>
    <row r="5165" ht="12.75">
      <c r="O5165" s="18"/>
    </row>
    <row r="5166" ht="12.75">
      <c r="O5166" s="18"/>
    </row>
    <row r="5167" ht="12.75">
      <c r="O5167" s="18"/>
    </row>
    <row r="5168" ht="12.75">
      <c r="O5168" s="18"/>
    </row>
    <row r="5169" ht="12.75">
      <c r="O5169" s="18"/>
    </row>
    <row r="5170" ht="12.75">
      <c r="O5170" s="18"/>
    </row>
    <row r="5171" ht="12.75">
      <c r="O5171" s="18"/>
    </row>
    <row r="5172" ht="12.75">
      <c r="O5172" s="18"/>
    </row>
    <row r="5173" ht="12.75">
      <c r="O5173" s="18"/>
    </row>
    <row r="5174" ht="12.75">
      <c r="O5174" s="18"/>
    </row>
    <row r="5175" ht="12.75">
      <c r="O5175" s="18"/>
    </row>
    <row r="5176" ht="12.75">
      <c r="O5176" s="18"/>
    </row>
    <row r="5177" ht="12.75">
      <c r="O5177" s="18"/>
    </row>
    <row r="5178" ht="12.75">
      <c r="O5178" s="18"/>
    </row>
    <row r="5179" ht="12.75">
      <c r="O5179" s="18"/>
    </row>
    <row r="5180" ht="12.75">
      <c r="O5180" s="18"/>
    </row>
    <row r="5181" ht="12.75">
      <c r="O5181" s="18"/>
    </row>
    <row r="5182" ht="12.75">
      <c r="O5182" s="18"/>
    </row>
    <row r="5183" ht="12.75">
      <c r="O5183" s="18"/>
    </row>
    <row r="5184" ht="12.75">
      <c r="O5184" s="18"/>
    </row>
    <row r="5185" ht="12.75">
      <c r="O5185" s="18"/>
    </row>
    <row r="5186" ht="12.75">
      <c r="O5186" s="18"/>
    </row>
    <row r="5187" ht="12.75">
      <c r="O5187" s="18"/>
    </row>
    <row r="5188" ht="12.75">
      <c r="O5188" s="18"/>
    </row>
    <row r="5189" ht="12.75">
      <c r="O5189" s="18"/>
    </row>
    <row r="5190" ht="12.75">
      <c r="O5190" s="18"/>
    </row>
    <row r="5191" ht="12.75">
      <c r="O5191" s="18"/>
    </row>
    <row r="5192" ht="12.75">
      <c r="O5192" s="18"/>
    </row>
    <row r="5193" ht="12.75">
      <c r="O5193" s="18"/>
    </row>
    <row r="5194" ht="12.75">
      <c r="O5194" s="18"/>
    </row>
    <row r="5195" ht="12.75">
      <c r="O5195" s="18"/>
    </row>
    <row r="5196" ht="12.75">
      <c r="O5196" s="18"/>
    </row>
    <row r="5197" ht="12.75">
      <c r="O5197" s="18"/>
    </row>
    <row r="5198" ht="12.75">
      <c r="O5198" s="18"/>
    </row>
    <row r="5199" ht="12.75">
      <c r="O5199" s="18"/>
    </row>
    <row r="5200" ht="12.75">
      <c r="O5200" s="18"/>
    </row>
    <row r="5201" ht="12.75">
      <c r="O5201" s="18"/>
    </row>
    <row r="5202" ht="12.75">
      <c r="O5202" s="18"/>
    </row>
    <row r="5203" ht="12.75">
      <c r="O5203" s="18"/>
    </row>
    <row r="5204" ht="12.75">
      <c r="O5204" s="18"/>
    </row>
    <row r="5205" ht="12.75">
      <c r="O5205" s="18"/>
    </row>
    <row r="5206" ht="12.75">
      <c r="O5206" s="18"/>
    </row>
    <row r="5207" ht="12.75">
      <c r="O5207" s="18"/>
    </row>
    <row r="5208" ht="12.75">
      <c r="O5208" s="18"/>
    </row>
    <row r="5209" ht="12.75">
      <c r="O5209" s="18"/>
    </row>
    <row r="5210" ht="12.75">
      <c r="O5210" s="18"/>
    </row>
    <row r="5211" ht="12.75">
      <c r="O5211" s="18"/>
    </row>
    <row r="5212" ht="12.75">
      <c r="O5212" s="18"/>
    </row>
    <row r="5213" ht="12.75">
      <c r="O5213" s="18"/>
    </row>
    <row r="5214" ht="12.75">
      <c r="O5214" s="18"/>
    </row>
    <row r="5215" ht="12.75">
      <c r="O5215" s="18"/>
    </row>
    <row r="5216" ht="12.75">
      <c r="O5216" s="18"/>
    </row>
    <row r="5217" ht="12.75">
      <c r="O5217" s="18"/>
    </row>
    <row r="5218" ht="12.75">
      <c r="O5218" s="18"/>
    </row>
    <row r="5219" ht="12.75">
      <c r="O5219" s="18"/>
    </row>
    <row r="5220" ht="12.75">
      <c r="O5220" s="18"/>
    </row>
    <row r="5221" ht="12.75">
      <c r="O5221" s="18"/>
    </row>
    <row r="5222" ht="12.75">
      <c r="O5222" s="18"/>
    </row>
    <row r="5223" ht="12.75">
      <c r="O5223" s="18"/>
    </row>
    <row r="5224" ht="12.75">
      <c r="O5224" s="18"/>
    </row>
    <row r="5225" ht="12.75">
      <c r="O5225" s="18"/>
    </row>
    <row r="5226" ht="12.75">
      <c r="O5226" s="18"/>
    </row>
    <row r="5227" ht="12.75">
      <c r="O5227" s="18"/>
    </row>
    <row r="5228" ht="12.75">
      <c r="O5228" s="18"/>
    </row>
    <row r="5229" ht="12.75">
      <c r="O5229" s="18"/>
    </row>
    <row r="5230" ht="12.75">
      <c r="O5230" s="18"/>
    </row>
    <row r="5231" ht="12.75">
      <c r="O5231" s="18"/>
    </row>
    <row r="5232" ht="12.75">
      <c r="O5232" s="18"/>
    </row>
    <row r="5233" ht="12.75">
      <c r="O5233" s="18"/>
    </row>
    <row r="5234" ht="12.75">
      <c r="O5234" s="18"/>
    </row>
    <row r="5235" ht="12.75">
      <c r="O5235" s="18"/>
    </row>
    <row r="5236" ht="12.75">
      <c r="O5236" s="18"/>
    </row>
    <row r="5237" ht="12.75">
      <c r="O5237" s="18"/>
    </row>
    <row r="5238" ht="12.75">
      <c r="O5238" s="18"/>
    </row>
    <row r="5239" ht="12.75">
      <c r="O5239" s="18"/>
    </row>
    <row r="5240" ht="12.75">
      <c r="O5240" s="18"/>
    </row>
    <row r="5241" ht="12.75">
      <c r="O5241" s="18"/>
    </row>
    <row r="5242" ht="12.75">
      <c r="O5242" s="18"/>
    </row>
    <row r="5243" ht="12.75">
      <c r="O5243" s="18"/>
    </row>
    <row r="5244" ht="12.75">
      <c r="O5244" s="18"/>
    </row>
    <row r="5245" ht="12.75">
      <c r="O5245" s="18"/>
    </row>
    <row r="5246" ht="12.75">
      <c r="O5246" s="18"/>
    </row>
    <row r="5247" ht="12.75">
      <c r="O5247" s="18"/>
    </row>
    <row r="5248" ht="12.75">
      <c r="O5248" s="18"/>
    </row>
    <row r="5249" ht="12.75">
      <c r="O5249" s="18"/>
    </row>
    <row r="5250" ht="12.75">
      <c r="O5250" s="18"/>
    </row>
    <row r="5251" ht="12.75">
      <c r="O5251" s="18"/>
    </row>
    <row r="5252" ht="12.75">
      <c r="O5252" s="18"/>
    </row>
    <row r="5253" ht="12.75">
      <c r="O5253" s="18"/>
    </row>
    <row r="5254" ht="12.75">
      <c r="O5254" s="18"/>
    </row>
    <row r="5255" ht="12.75">
      <c r="O5255" s="18"/>
    </row>
    <row r="5256" ht="12.75">
      <c r="O5256" s="18"/>
    </row>
    <row r="5257" ht="12.75">
      <c r="O5257" s="18"/>
    </row>
    <row r="5258" ht="12.75">
      <c r="O5258" s="18"/>
    </row>
    <row r="5259" ht="12.75">
      <c r="O5259" s="18"/>
    </row>
    <row r="5260" ht="12.75">
      <c r="O5260" s="18"/>
    </row>
    <row r="5261" ht="12.75">
      <c r="O5261" s="18"/>
    </row>
    <row r="5262" ht="12.75">
      <c r="O5262" s="18"/>
    </row>
    <row r="5263" ht="12.75">
      <c r="O5263" s="18"/>
    </row>
    <row r="5264" ht="12.75">
      <c r="O5264" s="18"/>
    </row>
    <row r="5265" ht="12.75">
      <c r="O5265" s="18"/>
    </row>
    <row r="5266" ht="12.75">
      <c r="O5266" s="18"/>
    </row>
    <row r="5267" ht="12.75">
      <c r="O5267" s="18"/>
    </row>
    <row r="5268" ht="12.75">
      <c r="O5268" s="18"/>
    </row>
    <row r="5269" ht="12.75">
      <c r="O5269" s="18"/>
    </row>
    <row r="5270" ht="12.75">
      <c r="O5270" s="18"/>
    </row>
    <row r="5271" ht="12.75">
      <c r="O5271" s="18"/>
    </row>
    <row r="5272" ht="12.75">
      <c r="O5272" s="18"/>
    </row>
    <row r="5273" ht="12.75">
      <c r="O5273" s="18"/>
    </row>
    <row r="5274" ht="12.75">
      <c r="O5274" s="18"/>
    </row>
    <row r="5275" ht="12.75">
      <c r="O5275" s="18"/>
    </row>
    <row r="5276" ht="12.75">
      <c r="O5276" s="18"/>
    </row>
    <row r="5277" ht="12.75">
      <c r="O5277" s="18"/>
    </row>
    <row r="5278" ht="12.75">
      <c r="O5278" s="18"/>
    </row>
    <row r="5279" ht="12.75">
      <c r="O5279" s="18"/>
    </row>
    <row r="5280" ht="12.75">
      <c r="O5280" s="18"/>
    </row>
    <row r="5281" ht="12.75">
      <c r="O5281" s="18"/>
    </row>
    <row r="5282" ht="12.75">
      <c r="O5282" s="18"/>
    </row>
    <row r="5283" ht="12.75">
      <c r="O5283" s="18"/>
    </row>
    <row r="5284" ht="12.75">
      <c r="O5284" s="18"/>
    </row>
    <row r="5285" ht="12.75">
      <c r="O5285" s="18"/>
    </row>
    <row r="5286" ht="12.75">
      <c r="O5286" s="18"/>
    </row>
    <row r="5287" ht="12.75">
      <c r="O5287" s="18"/>
    </row>
    <row r="5288" ht="12.75">
      <c r="O5288" s="18"/>
    </row>
    <row r="5289" ht="12.75">
      <c r="O5289" s="18"/>
    </row>
    <row r="5290" ht="12.75">
      <c r="O5290" s="18"/>
    </row>
    <row r="5291" ht="12.75">
      <c r="O5291" s="18"/>
    </row>
    <row r="5292" ht="12.75">
      <c r="O5292" s="18"/>
    </row>
    <row r="5293" ht="12.75">
      <c r="O5293" s="18"/>
    </row>
    <row r="5294" ht="12.75">
      <c r="O5294" s="18"/>
    </row>
    <row r="5295" ht="12.75">
      <c r="O5295" s="18"/>
    </row>
    <row r="5296" ht="12.75">
      <c r="O5296" s="18"/>
    </row>
    <row r="5297" ht="12.75">
      <c r="O5297" s="18"/>
    </row>
    <row r="5298" ht="12.75">
      <c r="O5298" s="18"/>
    </row>
    <row r="5299" ht="12.75">
      <c r="O5299" s="18"/>
    </row>
    <row r="5300" ht="12.75">
      <c r="O5300" s="18"/>
    </row>
    <row r="5301" ht="12.75">
      <c r="O5301" s="18"/>
    </row>
    <row r="5302" ht="12.75">
      <c r="O5302" s="18"/>
    </row>
    <row r="5303" ht="12.75">
      <c r="O5303" s="18"/>
    </row>
    <row r="5304" ht="12.75">
      <c r="O5304" s="18"/>
    </row>
    <row r="5305" ht="12.75">
      <c r="O5305" s="18"/>
    </row>
    <row r="5306" ht="12.75">
      <c r="O5306" s="18"/>
    </row>
    <row r="5307" ht="12.75">
      <c r="O5307" s="18"/>
    </row>
    <row r="5308" ht="12.75">
      <c r="O5308" s="18"/>
    </row>
    <row r="5309" ht="12.75">
      <c r="O5309" s="18"/>
    </row>
    <row r="5310" ht="12.75">
      <c r="O5310" s="18"/>
    </row>
    <row r="5311" ht="12.75">
      <c r="O5311" s="18"/>
    </row>
    <row r="5312" ht="12.75">
      <c r="O5312" s="18"/>
    </row>
    <row r="5313" ht="12.75">
      <c r="O5313" s="18"/>
    </row>
    <row r="5314" ht="12.75">
      <c r="O5314" s="18"/>
    </row>
    <row r="5315" ht="12.75">
      <c r="O5315" s="18"/>
    </row>
    <row r="5316" ht="12.75">
      <c r="O5316" s="18"/>
    </row>
    <row r="5317" ht="12.75">
      <c r="O5317" s="18"/>
    </row>
    <row r="5318" ht="12.75">
      <c r="O5318" s="18"/>
    </row>
    <row r="5319" ht="12.75">
      <c r="O5319" s="18"/>
    </row>
    <row r="5320" ht="12.75">
      <c r="O5320" s="18"/>
    </row>
    <row r="5321" ht="12.75">
      <c r="O5321" s="18"/>
    </row>
    <row r="5322" ht="12.75">
      <c r="O5322" s="18"/>
    </row>
    <row r="5323" ht="12.75">
      <c r="O5323" s="18"/>
    </row>
    <row r="5324" ht="12.75">
      <c r="O5324" s="18"/>
    </row>
    <row r="5325" ht="12.75">
      <c r="O5325" s="18"/>
    </row>
    <row r="5326" ht="12.75">
      <c r="O5326" s="18"/>
    </row>
    <row r="5327" ht="12.75">
      <c r="O5327" s="18"/>
    </row>
    <row r="5328" ht="12.75">
      <c r="O5328" s="18"/>
    </row>
    <row r="5329" ht="12.75">
      <c r="O5329" s="18"/>
    </row>
    <row r="5330" ht="12.75">
      <c r="O5330" s="18"/>
    </row>
    <row r="5331" ht="12.75">
      <c r="O5331" s="18"/>
    </row>
    <row r="5332" ht="12.75">
      <c r="O5332" s="18"/>
    </row>
    <row r="5333" ht="12.75">
      <c r="O5333" s="18"/>
    </row>
    <row r="5334" ht="12.75">
      <c r="O5334" s="18"/>
    </row>
    <row r="5335" ht="12.75">
      <c r="O5335" s="18"/>
    </row>
    <row r="5336" ht="12.75">
      <c r="O5336" s="18"/>
    </row>
    <row r="5337" ht="12.75">
      <c r="O5337" s="18"/>
    </row>
    <row r="5338" ht="12.75">
      <c r="O5338" s="18"/>
    </row>
    <row r="5339" ht="12.75">
      <c r="O5339" s="18"/>
    </row>
    <row r="5340" ht="12.75">
      <c r="O5340" s="18"/>
    </row>
    <row r="5341" ht="12.75">
      <c r="O5341" s="18"/>
    </row>
    <row r="5342" ht="12.75">
      <c r="O5342" s="18"/>
    </row>
    <row r="5343" ht="12.75">
      <c r="O5343" s="18"/>
    </row>
    <row r="5344" ht="12.75">
      <c r="O5344" s="18"/>
    </row>
    <row r="5345" ht="12.75">
      <c r="O5345" s="18"/>
    </row>
    <row r="5346" ht="12.75">
      <c r="O5346" s="18"/>
    </row>
    <row r="5347" ht="12.75">
      <c r="O5347" s="18"/>
    </row>
    <row r="5348" ht="12.75">
      <c r="O5348" s="18"/>
    </row>
    <row r="5349" ht="12.75">
      <c r="O5349" s="18"/>
    </row>
    <row r="5350" ht="12.75">
      <c r="O5350" s="18"/>
    </row>
    <row r="5351" ht="12.75">
      <c r="O5351" s="18"/>
    </row>
    <row r="5352" ht="12.75">
      <c r="O5352" s="18"/>
    </row>
    <row r="5353" ht="12.75">
      <c r="O5353" s="18"/>
    </row>
    <row r="5354" ht="12.75">
      <c r="O5354" s="18"/>
    </row>
    <row r="5355" ht="12.75">
      <c r="O5355" s="18"/>
    </row>
    <row r="5356" ht="12.75">
      <c r="O5356" s="18"/>
    </row>
    <row r="5357" ht="12.75">
      <c r="O5357" s="18"/>
    </row>
    <row r="5358" ht="12.75">
      <c r="O5358" s="18"/>
    </row>
    <row r="5359" ht="12.75">
      <c r="O5359" s="18"/>
    </row>
    <row r="5360" ht="12.75">
      <c r="O5360" s="18"/>
    </row>
    <row r="5361" ht="12.75">
      <c r="O5361" s="18"/>
    </row>
    <row r="5362" ht="12.75">
      <c r="O5362" s="18"/>
    </row>
    <row r="5363" ht="12.75">
      <c r="O5363" s="18"/>
    </row>
    <row r="5364" ht="12.75">
      <c r="O5364" s="18"/>
    </row>
    <row r="5365" ht="12.75">
      <c r="O5365" s="18"/>
    </row>
    <row r="5366" ht="12.75">
      <c r="O5366" s="18"/>
    </row>
    <row r="5367" ht="12.75">
      <c r="O5367" s="18"/>
    </row>
    <row r="5368" ht="12.75">
      <c r="O5368" s="18"/>
    </row>
    <row r="5369" ht="12.75">
      <c r="O5369" s="18"/>
    </row>
    <row r="5370" ht="12.75">
      <c r="O5370" s="18"/>
    </row>
    <row r="5371" ht="12.75">
      <c r="O5371" s="18"/>
    </row>
    <row r="5372" ht="12.75">
      <c r="O5372" s="18"/>
    </row>
    <row r="5373" ht="12.75">
      <c r="O5373" s="18"/>
    </row>
    <row r="5374" ht="12.75">
      <c r="O5374" s="18"/>
    </row>
    <row r="5375" ht="12.75">
      <c r="O5375" s="18"/>
    </row>
    <row r="5376" ht="12.75">
      <c r="O5376" s="18"/>
    </row>
    <row r="5377" ht="12.75">
      <c r="O5377" s="18"/>
    </row>
    <row r="5378" ht="12.75">
      <c r="O5378" s="18"/>
    </row>
    <row r="5379" ht="12.75">
      <c r="O5379" s="18"/>
    </row>
    <row r="5380" ht="12.75">
      <c r="O5380" s="18"/>
    </row>
    <row r="5381" ht="12.75">
      <c r="O5381" s="18"/>
    </row>
    <row r="5382" ht="12.75">
      <c r="O5382" s="18"/>
    </row>
    <row r="5383" ht="12.75">
      <c r="O5383" s="18"/>
    </row>
    <row r="5384" ht="12.75">
      <c r="O5384" s="18"/>
    </row>
    <row r="5385" ht="12.75">
      <c r="O5385" s="18"/>
    </row>
    <row r="5386" ht="12.75">
      <c r="O5386" s="18"/>
    </row>
    <row r="5387" ht="12.75">
      <c r="O5387" s="18"/>
    </row>
    <row r="5388" ht="12.75">
      <c r="O5388" s="18"/>
    </row>
    <row r="5389" ht="12.75">
      <c r="O5389" s="18"/>
    </row>
    <row r="5390" ht="12.75">
      <c r="O5390" s="18"/>
    </row>
    <row r="5391" ht="12.75">
      <c r="O5391" s="18"/>
    </row>
    <row r="5392" ht="12.75">
      <c r="O5392" s="18"/>
    </row>
    <row r="5393" ht="12.75">
      <c r="O5393" s="18"/>
    </row>
    <row r="5394" ht="12.75">
      <c r="O5394" s="18"/>
    </row>
    <row r="5395" ht="12.75">
      <c r="O5395" s="18"/>
    </row>
    <row r="5396" ht="12.75">
      <c r="O5396" s="18"/>
    </row>
    <row r="5397" ht="12.75">
      <c r="O5397" s="18"/>
    </row>
    <row r="5398" ht="12.75">
      <c r="O5398" s="18"/>
    </row>
    <row r="5399" ht="12.75">
      <c r="O5399" s="18"/>
    </row>
    <row r="5400" ht="12.75">
      <c r="O5400" s="18"/>
    </row>
    <row r="5401" ht="12.75">
      <c r="O5401" s="18"/>
    </row>
    <row r="5402" ht="12.75">
      <c r="O5402" s="18"/>
    </row>
    <row r="5403" ht="12.75">
      <c r="O5403" s="18"/>
    </row>
    <row r="5404" ht="12.75">
      <c r="O5404" s="18"/>
    </row>
    <row r="5405" ht="12.75">
      <c r="O5405" s="18"/>
    </row>
    <row r="5406" ht="12.75">
      <c r="O5406" s="18"/>
    </row>
    <row r="5407" ht="12.75">
      <c r="O5407" s="18"/>
    </row>
    <row r="5408" ht="12.75">
      <c r="O5408" s="18"/>
    </row>
    <row r="5409" ht="12.75">
      <c r="O5409" s="18"/>
    </row>
    <row r="5410" ht="12.75">
      <c r="O5410" s="18"/>
    </row>
    <row r="5411" ht="12.75">
      <c r="O5411" s="18"/>
    </row>
    <row r="5412" ht="12.75">
      <c r="O5412" s="18"/>
    </row>
    <row r="5413" ht="12.75">
      <c r="O5413" s="18"/>
    </row>
    <row r="5414" ht="12.75">
      <c r="O5414" s="18"/>
    </row>
    <row r="5415" ht="12.75">
      <c r="O5415" s="18"/>
    </row>
    <row r="5416" ht="12.75">
      <c r="O5416" s="18"/>
    </row>
    <row r="5417" ht="12.75">
      <c r="O5417" s="18"/>
    </row>
    <row r="5418" ht="12.75">
      <c r="O5418" s="18"/>
    </row>
    <row r="5419" ht="12.75">
      <c r="O5419" s="18"/>
    </row>
    <row r="5420" ht="12.75">
      <c r="O5420" s="18"/>
    </row>
    <row r="5421" ht="12.75">
      <c r="O5421" s="18"/>
    </row>
    <row r="5422" ht="12.75">
      <c r="O5422" s="18"/>
    </row>
    <row r="5423" ht="12.75">
      <c r="O5423" s="18"/>
    </row>
    <row r="5424" ht="12.75">
      <c r="O5424" s="18"/>
    </row>
    <row r="5425" ht="12.75">
      <c r="O5425" s="18"/>
    </row>
    <row r="5426" ht="12.75">
      <c r="O5426" s="18"/>
    </row>
    <row r="5427" ht="12.75">
      <c r="O5427" s="18"/>
    </row>
    <row r="5428" ht="12.75">
      <c r="O5428" s="18"/>
    </row>
    <row r="5429" ht="12.75">
      <c r="O5429" s="18"/>
    </row>
    <row r="5430" ht="12.75">
      <c r="O5430" s="18"/>
    </row>
    <row r="5431" ht="12.75">
      <c r="O5431" s="18"/>
    </row>
    <row r="5432" ht="12.75">
      <c r="O5432" s="18"/>
    </row>
    <row r="5433" ht="12.75">
      <c r="O5433" s="18"/>
    </row>
    <row r="5434" ht="12.75">
      <c r="O5434" s="18"/>
    </row>
    <row r="5435" ht="12.75">
      <c r="O5435" s="18"/>
    </row>
    <row r="5436" ht="12.75">
      <c r="O5436" s="18"/>
    </row>
    <row r="5437" ht="12.75">
      <c r="O5437" s="18"/>
    </row>
    <row r="5438" ht="12.75">
      <c r="O5438" s="18"/>
    </row>
    <row r="5439" ht="12.75">
      <c r="O5439" s="18"/>
    </row>
    <row r="5440" ht="12.75">
      <c r="O5440" s="18"/>
    </row>
    <row r="5441" ht="12.75">
      <c r="O5441" s="18"/>
    </row>
    <row r="5442" ht="12.75">
      <c r="O5442" s="18"/>
    </row>
    <row r="5443" ht="12.75">
      <c r="O5443" s="18"/>
    </row>
    <row r="5444" ht="12.75">
      <c r="O5444" s="18"/>
    </row>
    <row r="5445" ht="12.75">
      <c r="O5445" s="18"/>
    </row>
    <row r="5446" ht="12.75">
      <c r="O5446" s="18"/>
    </row>
    <row r="5447" ht="12.75">
      <c r="O5447" s="18"/>
    </row>
    <row r="5448" ht="12.75">
      <c r="O5448" s="18"/>
    </row>
    <row r="5449" ht="12.75">
      <c r="O5449" s="18"/>
    </row>
    <row r="5450" ht="12.75">
      <c r="O5450" s="18"/>
    </row>
    <row r="5451" ht="12.75">
      <c r="O5451" s="18"/>
    </row>
    <row r="5452" ht="12.75">
      <c r="O5452" s="18"/>
    </row>
    <row r="5453" ht="12.75">
      <c r="O5453" s="18"/>
    </row>
    <row r="5454" ht="12.75">
      <c r="O5454" s="18"/>
    </row>
    <row r="5455" ht="12.75">
      <c r="O5455" s="18"/>
    </row>
    <row r="5456" ht="12.75">
      <c r="O5456" s="18"/>
    </row>
    <row r="5457" ht="12.75">
      <c r="O5457" s="18"/>
    </row>
    <row r="5458" ht="12.75">
      <c r="O5458" s="18"/>
    </row>
    <row r="5459" ht="12.75">
      <c r="O5459" s="18"/>
    </row>
    <row r="5460" ht="12.75">
      <c r="O5460" s="18"/>
    </row>
    <row r="5461" ht="12.75">
      <c r="O5461" s="18"/>
    </row>
    <row r="5462" ht="12.75">
      <c r="O5462" s="18"/>
    </row>
    <row r="5463" ht="12.75">
      <c r="O5463" s="18"/>
    </row>
    <row r="5464" ht="12.75">
      <c r="O5464" s="18"/>
    </row>
    <row r="5465" ht="12.75">
      <c r="O5465" s="18"/>
    </row>
    <row r="5466" ht="12.75">
      <c r="O5466" s="18"/>
    </row>
    <row r="5467" ht="12.75">
      <c r="O5467" s="18"/>
    </row>
    <row r="5468" ht="12.75">
      <c r="O5468" s="18"/>
    </row>
    <row r="5469" ht="12.75">
      <c r="O5469" s="18"/>
    </row>
    <row r="5470" ht="12.75">
      <c r="O5470" s="18"/>
    </row>
    <row r="5471" ht="12.75">
      <c r="O5471" s="18"/>
    </row>
    <row r="5472" ht="12.75">
      <c r="O5472" s="18"/>
    </row>
    <row r="5473" ht="12.75">
      <c r="O5473" s="18"/>
    </row>
    <row r="5474" ht="12.75">
      <c r="O5474" s="18"/>
    </row>
    <row r="5475" ht="12.75">
      <c r="O5475" s="18"/>
    </row>
    <row r="5476" ht="12.75">
      <c r="O5476" s="18"/>
    </row>
    <row r="5477" ht="12.75">
      <c r="O5477" s="18"/>
    </row>
    <row r="5478" ht="12.75">
      <c r="O5478" s="18"/>
    </row>
    <row r="5479" ht="12.75">
      <c r="O5479" s="18"/>
    </row>
    <row r="5480" ht="12.75">
      <c r="O5480" s="18"/>
    </row>
    <row r="5481" ht="12.75">
      <c r="O5481" s="18"/>
    </row>
    <row r="5482" ht="12.75">
      <c r="O5482" s="18"/>
    </row>
    <row r="5483" ht="12.75">
      <c r="O5483" s="18"/>
    </row>
    <row r="5484" ht="12.75">
      <c r="O5484" s="18"/>
    </row>
    <row r="5485" ht="12.75">
      <c r="O5485" s="18"/>
    </row>
    <row r="5486" ht="12.75">
      <c r="O5486" s="18"/>
    </row>
    <row r="5487" ht="12.75">
      <c r="O5487" s="18"/>
    </row>
    <row r="5488" ht="12.75">
      <c r="O5488" s="18"/>
    </row>
    <row r="5489" ht="12.75">
      <c r="O5489" s="18"/>
    </row>
    <row r="5490" ht="12.75">
      <c r="O5490" s="18"/>
    </row>
    <row r="5491" ht="12.75">
      <c r="O5491" s="18"/>
    </row>
    <row r="5492" ht="12.75">
      <c r="O5492" s="18"/>
    </row>
    <row r="5493" ht="12.75">
      <c r="O5493" s="18"/>
    </row>
    <row r="5494" ht="12.75">
      <c r="O5494" s="18"/>
    </row>
    <row r="5495" ht="12.75">
      <c r="O5495" s="18"/>
    </row>
    <row r="5496" ht="12.75">
      <c r="O5496" s="18"/>
    </row>
    <row r="5497" ht="12.75">
      <c r="O5497" s="18"/>
    </row>
    <row r="5498" ht="12.75">
      <c r="O5498" s="18"/>
    </row>
    <row r="5499" ht="12.75">
      <c r="O5499" s="18"/>
    </row>
    <row r="5500" ht="12.75">
      <c r="O5500" s="18"/>
    </row>
    <row r="5501" ht="12.75">
      <c r="O5501" s="18"/>
    </row>
    <row r="5502" ht="12.75">
      <c r="O5502" s="18"/>
    </row>
    <row r="5503" ht="12.75">
      <c r="O5503" s="18"/>
    </row>
    <row r="5504" ht="12.75">
      <c r="O5504" s="18"/>
    </row>
    <row r="5505" ht="12.75">
      <c r="O5505" s="18"/>
    </row>
    <row r="5506" ht="12.75">
      <c r="O5506" s="18"/>
    </row>
    <row r="5507" ht="12.75">
      <c r="O5507" s="18"/>
    </row>
    <row r="5508" ht="12.75">
      <c r="O5508" s="18"/>
    </row>
    <row r="5509" ht="12.75">
      <c r="O5509" s="18"/>
    </row>
    <row r="5510" ht="12.75">
      <c r="O5510" s="18"/>
    </row>
    <row r="5511" ht="12.75">
      <c r="O5511" s="18"/>
    </row>
    <row r="5512" ht="12.75">
      <c r="O5512" s="18"/>
    </row>
    <row r="5513" ht="12.75">
      <c r="O5513" s="18"/>
    </row>
    <row r="5514" ht="12.75">
      <c r="O5514" s="18"/>
    </row>
    <row r="5515" ht="12.75">
      <c r="O5515" s="18"/>
    </row>
    <row r="5516" ht="12.75">
      <c r="O5516" s="18"/>
    </row>
    <row r="5517" ht="12.75">
      <c r="O5517" s="18"/>
    </row>
    <row r="5518" ht="12.75">
      <c r="O5518" s="18"/>
    </row>
    <row r="5519" ht="12.75">
      <c r="O5519" s="18"/>
    </row>
    <row r="5520" ht="12.75">
      <c r="O5520" s="18"/>
    </row>
    <row r="5521" ht="12.75">
      <c r="O5521" s="18"/>
    </row>
    <row r="5522" ht="12.75">
      <c r="O5522" s="18"/>
    </row>
    <row r="5523" ht="12.75">
      <c r="O5523" s="18"/>
    </row>
    <row r="5524" ht="12.75">
      <c r="O5524" s="18"/>
    </row>
    <row r="5525" ht="12.75">
      <c r="O5525" s="18"/>
    </row>
    <row r="5526" ht="12.75">
      <c r="O5526" s="18"/>
    </row>
    <row r="5527" ht="12.75">
      <c r="O5527" s="18"/>
    </row>
    <row r="5528" ht="12.75">
      <c r="O5528" s="18"/>
    </row>
    <row r="5529" ht="12.75">
      <c r="O5529" s="18"/>
    </row>
    <row r="5530" ht="12.75">
      <c r="O5530" s="18"/>
    </row>
    <row r="5531" ht="12.75">
      <c r="O5531" s="18"/>
    </row>
    <row r="5532" ht="12.75">
      <c r="O5532" s="18"/>
    </row>
    <row r="5533" ht="12.75">
      <c r="O5533" s="18"/>
    </row>
    <row r="5534" ht="12.75">
      <c r="O5534" s="18"/>
    </row>
    <row r="5535" ht="12.75">
      <c r="O5535" s="18"/>
    </row>
    <row r="5536" ht="12.75">
      <c r="O5536" s="18"/>
    </row>
    <row r="5537" ht="12.75">
      <c r="O5537" s="18"/>
    </row>
    <row r="5538" ht="12.75">
      <c r="O5538" s="18"/>
    </row>
    <row r="5539" ht="12.75">
      <c r="O5539" s="18"/>
    </row>
    <row r="5540" ht="12.75">
      <c r="O5540" s="18"/>
    </row>
    <row r="5541" ht="12.75">
      <c r="O5541" s="18"/>
    </row>
    <row r="5542" ht="12.75">
      <c r="O5542" s="18"/>
    </row>
    <row r="5543" ht="12.75">
      <c r="O5543" s="18"/>
    </row>
    <row r="5544" ht="12.75">
      <c r="O5544" s="18"/>
    </row>
    <row r="5545" ht="12.75">
      <c r="O5545" s="18"/>
    </row>
    <row r="5546" ht="12.75">
      <c r="O5546" s="18"/>
    </row>
    <row r="5547" ht="12.75">
      <c r="O5547" s="18"/>
    </row>
    <row r="5548" ht="12.75">
      <c r="O5548" s="18"/>
    </row>
    <row r="5549" ht="12.75">
      <c r="O5549" s="18"/>
    </row>
    <row r="5550" ht="12.75">
      <c r="O5550" s="18"/>
    </row>
    <row r="5551" ht="12.75">
      <c r="O5551" s="18"/>
    </row>
    <row r="5552" ht="12.75">
      <c r="O5552" s="18"/>
    </row>
    <row r="5553" ht="12.75">
      <c r="O5553" s="18"/>
    </row>
    <row r="5554" ht="12.75">
      <c r="O5554" s="18"/>
    </row>
    <row r="5555" ht="12.75">
      <c r="O5555" s="18"/>
    </row>
    <row r="5556" ht="12.75">
      <c r="O5556" s="18"/>
    </row>
    <row r="5557" ht="12.75">
      <c r="O5557" s="18"/>
    </row>
    <row r="5558" ht="12.75">
      <c r="O5558" s="18"/>
    </row>
    <row r="5559" ht="12.75">
      <c r="O5559" s="18"/>
    </row>
    <row r="5560" ht="12.75">
      <c r="O5560" s="18"/>
    </row>
    <row r="5561" ht="12.75">
      <c r="O5561" s="18"/>
    </row>
    <row r="5562" ht="12.75">
      <c r="O5562" s="18"/>
    </row>
    <row r="5563" ht="12.75">
      <c r="O5563" s="18"/>
    </row>
    <row r="5564" ht="12.75">
      <c r="O5564" s="18"/>
    </row>
    <row r="5565" ht="12.75">
      <c r="O5565" s="18"/>
    </row>
    <row r="5566" ht="12.75">
      <c r="O5566" s="18"/>
    </row>
    <row r="5567" ht="12.75">
      <c r="O5567" s="18"/>
    </row>
    <row r="5568" ht="12.75">
      <c r="O5568" s="18"/>
    </row>
    <row r="5569" ht="12.75">
      <c r="O5569" s="18"/>
    </row>
    <row r="5570" ht="12.75">
      <c r="O5570" s="18"/>
    </row>
    <row r="5571" ht="12.75">
      <c r="O5571" s="18"/>
    </row>
    <row r="5572" ht="12.75">
      <c r="O5572" s="18"/>
    </row>
    <row r="5573" ht="12.75">
      <c r="O5573" s="18"/>
    </row>
    <row r="5574" ht="12.75">
      <c r="O5574" s="18"/>
    </row>
    <row r="5575" ht="12.75">
      <c r="O5575" s="18"/>
    </row>
    <row r="5576" ht="12.75">
      <c r="O5576" s="18"/>
    </row>
    <row r="5577" ht="12.75">
      <c r="O5577" s="18"/>
    </row>
    <row r="5578" ht="12.75">
      <c r="O5578" s="18"/>
    </row>
    <row r="5579" ht="12.75">
      <c r="O5579" s="18"/>
    </row>
    <row r="5580" ht="12.75">
      <c r="O5580" s="18"/>
    </row>
    <row r="5581" ht="12.75">
      <c r="O5581" s="18"/>
    </row>
    <row r="5582" ht="12.75">
      <c r="O5582" s="18"/>
    </row>
    <row r="5583" ht="12.75">
      <c r="O5583" s="18"/>
    </row>
    <row r="5584" ht="12.75">
      <c r="O5584" s="18"/>
    </row>
    <row r="5585" ht="12.75">
      <c r="O5585" s="18"/>
    </row>
    <row r="5586" ht="12.75">
      <c r="O5586" s="18"/>
    </row>
    <row r="5587" ht="12.75">
      <c r="O5587" s="18"/>
    </row>
    <row r="5588" ht="12.75">
      <c r="O5588" s="18"/>
    </row>
    <row r="5589" ht="12.75">
      <c r="O5589" s="18"/>
    </row>
    <row r="5590" ht="12.75">
      <c r="O5590" s="18"/>
    </row>
    <row r="5591" ht="12.75">
      <c r="O5591" s="18"/>
    </row>
    <row r="5592" ht="12.75">
      <c r="O5592" s="18"/>
    </row>
    <row r="5593" ht="12.75">
      <c r="O5593" s="18"/>
    </row>
    <row r="5594" ht="12.75">
      <c r="O5594" s="18"/>
    </row>
    <row r="5595" ht="12.75">
      <c r="O5595" s="18"/>
    </row>
    <row r="5596" ht="12.75">
      <c r="O5596" s="18"/>
    </row>
    <row r="5597" ht="12.75">
      <c r="O5597" s="18"/>
    </row>
    <row r="5598" ht="12.75">
      <c r="O5598" s="18"/>
    </row>
    <row r="5599" ht="12.75">
      <c r="O5599" s="18"/>
    </row>
    <row r="5600" ht="12.75">
      <c r="O5600" s="18"/>
    </row>
    <row r="5601" ht="12.75">
      <c r="O5601" s="18"/>
    </row>
    <row r="5602" ht="12.75">
      <c r="O5602" s="18"/>
    </row>
    <row r="5603" ht="12.75">
      <c r="O5603" s="18"/>
    </row>
    <row r="5604" ht="12.75">
      <c r="O5604" s="18"/>
    </row>
    <row r="5605" ht="12.75">
      <c r="O5605" s="18"/>
    </row>
    <row r="5606" ht="12.75">
      <c r="O5606" s="18"/>
    </row>
    <row r="5607" ht="12.75">
      <c r="O5607" s="18"/>
    </row>
    <row r="5608" ht="12.75">
      <c r="O5608" s="18"/>
    </row>
    <row r="5609" ht="12.75">
      <c r="O5609" s="18"/>
    </row>
    <row r="5610" ht="12.75">
      <c r="O5610" s="18"/>
    </row>
    <row r="5611" ht="12.75">
      <c r="O5611" s="18"/>
    </row>
    <row r="5612" ht="12.75">
      <c r="O5612" s="18"/>
    </row>
    <row r="5613" ht="12.75">
      <c r="O5613" s="18"/>
    </row>
    <row r="5614" ht="12.75">
      <c r="O5614" s="18"/>
    </row>
    <row r="5615" ht="12.75">
      <c r="O5615" s="18"/>
    </row>
    <row r="5616" ht="12.75">
      <c r="O5616" s="18"/>
    </row>
    <row r="5617" ht="12.75">
      <c r="O5617" s="18"/>
    </row>
    <row r="5618" ht="12.75">
      <c r="O5618" s="18"/>
    </row>
    <row r="5619" ht="12.75">
      <c r="O5619" s="18"/>
    </row>
    <row r="5620" ht="12.75">
      <c r="O5620" s="18"/>
    </row>
    <row r="5621" ht="12.75">
      <c r="O5621" s="18"/>
    </row>
    <row r="5622" ht="12.75">
      <c r="O5622" s="18"/>
    </row>
    <row r="5623" ht="12.75">
      <c r="O5623" s="18"/>
    </row>
    <row r="5624" ht="12.75">
      <c r="O5624" s="18"/>
    </row>
    <row r="5625" ht="12.75">
      <c r="O5625" s="18"/>
    </row>
    <row r="5626" ht="12.75">
      <c r="O5626" s="18"/>
    </row>
    <row r="5627" ht="12.75">
      <c r="O5627" s="18"/>
    </row>
    <row r="5628" ht="12.75">
      <c r="O5628" s="18"/>
    </row>
    <row r="5629" ht="12.75">
      <c r="O5629" s="18"/>
    </row>
    <row r="5630" ht="12.75">
      <c r="O5630" s="18"/>
    </row>
    <row r="5631" ht="12.75">
      <c r="O5631" s="18"/>
    </row>
    <row r="5632" ht="12.75">
      <c r="O5632" s="18"/>
    </row>
    <row r="5633" ht="12.75">
      <c r="O5633" s="18"/>
    </row>
    <row r="5634" ht="12.75">
      <c r="O5634" s="18"/>
    </row>
    <row r="5635" ht="12.75">
      <c r="O5635" s="18"/>
    </row>
    <row r="5636" ht="12.75">
      <c r="O5636" s="18"/>
    </row>
    <row r="5637" ht="12.75">
      <c r="O5637" s="18"/>
    </row>
    <row r="5638" ht="12.75">
      <c r="O5638" s="18"/>
    </row>
    <row r="5639" ht="12.75">
      <c r="O5639" s="18"/>
    </row>
    <row r="5640" ht="12.75">
      <c r="O5640" s="18"/>
    </row>
    <row r="5641" ht="12.75">
      <c r="O5641" s="18"/>
    </row>
    <row r="5642" ht="12.75">
      <c r="O5642" s="18"/>
    </row>
    <row r="5643" ht="12.75">
      <c r="O5643" s="18"/>
    </row>
    <row r="5644" ht="12.75">
      <c r="O5644" s="18"/>
    </row>
    <row r="5645" ht="12.75">
      <c r="O5645" s="18"/>
    </row>
    <row r="5646" ht="12.75">
      <c r="O5646" s="18"/>
    </row>
    <row r="5647" ht="12.75">
      <c r="O5647" s="18"/>
    </row>
    <row r="5648" ht="12.75">
      <c r="O5648" s="18"/>
    </row>
    <row r="5649" ht="12.75">
      <c r="O5649" s="18"/>
    </row>
    <row r="5650" ht="12.75">
      <c r="O5650" s="18"/>
    </row>
    <row r="5651" ht="12.75">
      <c r="O5651" s="18"/>
    </row>
    <row r="5652" ht="12.75">
      <c r="O5652" s="18"/>
    </row>
    <row r="5653" ht="12.75">
      <c r="O5653" s="18"/>
    </row>
    <row r="5654" ht="12.75">
      <c r="O5654" s="18"/>
    </row>
    <row r="5655" ht="12.75">
      <c r="O5655" s="18"/>
    </row>
    <row r="5656" ht="12.75">
      <c r="O5656" s="18"/>
    </row>
    <row r="5657" ht="12.75">
      <c r="O5657" s="18"/>
    </row>
    <row r="5658" ht="12.75">
      <c r="O5658" s="18"/>
    </row>
    <row r="5659" ht="12.75">
      <c r="O5659" s="18"/>
    </row>
    <row r="5660" ht="12.75">
      <c r="O5660" s="18"/>
    </row>
    <row r="5661" ht="12.75">
      <c r="O5661" s="18"/>
    </row>
    <row r="5662" ht="12.75">
      <c r="O5662" s="18"/>
    </row>
    <row r="5663" ht="12.75">
      <c r="O5663" s="18"/>
    </row>
    <row r="5664" ht="12.75">
      <c r="O5664" s="18"/>
    </row>
    <row r="5665" ht="12.75">
      <c r="O5665" s="18"/>
    </row>
    <row r="5666" ht="12.75">
      <c r="O5666" s="18"/>
    </row>
    <row r="5667" ht="12.75">
      <c r="O5667" s="18"/>
    </row>
    <row r="5668" ht="12.75">
      <c r="O5668" s="18"/>
    </row>
    <row r="5669" ht="12.75">
      <c r="O5669" s="18"/>
    </row>
    <row r="5670" ht="12.75">
      <c r="O5670" s="18"/>
    </row>
    <row r="5671" ht="12.75">
      <c r="O5671" s="18"/>
    </row>
    <row r="5672" ht="12.75">
      <c r="O5672" s="18"/>
    </row>
    <row r="5673" ht="12.75">
      <c r="O5673" s="18"/>
    </row>
    <row r="5674" ht="12.75">
      <c r="O5674" s="18"/>
    </row>
    <row r="5675" ht="12.75">
      <c r="O5675" s="18"/>
    </row>
    <row r="5676" ht="12.75">
      <c r="O5676" s="18"/>
    </row>
    <row r="5677" ht="12.75">
      <c r="O5677" s="18"/>
    </row>
    <row r="5678" ht="12.75">
      <c r="O5678" s="18"/>
    </row>
    <row r="5679" ht="12.75">
      <c r="O5679" s="18"/>
    </row>
    <row r="5680" ht="12.75">
      <c r="O5680" s="18"/>
    </row>
    <row r="5681" ht="12.75">
      <c r="O5681" s="18"/>
    </row>
    <row r="5682" ht="12.75">
      <c r="O5682" s="18"/>
    </row>
    <row r="5683" ht="12.75">
      <c r="O5683" s="18"/>
    </row>
    <row r="5684" ht="12.75">
      <c r="O5684" s="18"/>
    </row>
    <row r="5685" ht="12.75">
      <c r="O5685" s="18"/>
    </row>
    <row r="5686" ht="12.75">
      <c r="O5686" s="18"/>
    </row>
    <row r="5687" ht="12.75">
      <c r="O5687" s="18"/>
    </row>
    <row r="5688" ht="12.75">
      <c r="O5688" s="18"/>
    </row>
    <row r="5689" ht="12.75">
      <c r="O5689" s="18"/>
    </row>
    <row r="5690" ht="12.75">
      <c r="O5690" s="18"/>
    </row>
    <row r="5691" ht="12.75">
      <c r="O5691" s="18"/>
    </row>
    <row r="5692" ht="12.75">
      <c r="O5692" s="18"/>
    </row>
    <row r="5693" ht="12.75">
      <c r="O5693" s="18"/>
    </row>
    <row r="5694" ht="12.75">
      <c r="O5694" s="18"/>
    </row>
    <row r="5695" ht="12.75">
      <c r="O5695" s="18"/>
    </row>
    <row r="5696" ht="12.75">
      <c r="O5696" s="18"/>
    </row>
    <row r="5697" ht="12.75">
      <c r="O5697" s="18"/>
    </row>
    <row r="5698" ht="12.75">
      <c r="O5698" s="18"/>
    </row>
    <row r="5699" ht="12.75">
      <c r="O5699" s="18"/>
    </row>
    <row r="5700" ht="12.75">
      <c r="O5700" s="18"/>
    </row>
    <row r="5701" ht="12.75">
      <c r="O5701" s="18"/>
    </row>
    <row r="5702" ht="12.75">
      <c r="O5702" s="18"/>
    </row>
    <row r="5703" ht="12.75">
      <c r="O5703" s="18"/>
    </row>
    <row r="5704" ht="12.75">
      <c r="O5704" s="18"/>
    </row>
    <row r="5705" ht="12.75">
      <c r="O5705" s="18"/>
    </row>
    <row r="5706" ht="12.75">
      <c r="O5706" s="18"/>
    </row>
    <row r="5707" ht="12.75">
      <c r="O5707" s="18"/>
    </row>
    <row r="5708" ht="12.75">
      <c r="O5708" s="18"/>
    </row>
    <row r="5709" ht="12.75">
      <c r="O5709" s="18"/>
    </row>
    <row r="5710" ht="12.75">
      <c r="O5710" s="18"/>
    </row>
    <row r="5711" ht="12.75">
      <c r="O5711" s="18"/>
    </row>
    <row r="5712" ht="12.75">
      <c r="O5712" s="18"/>
    </row>
    <row r="5713" ht="12.75">
      <c r="O5713" s="18"/>
    </row>
    <row r="5714" ht="12.75">
      <c r="O5714" s="18"/>
    </row>
    <row r="5715" ht="12.75">
      <c r="O5715" s="18"/>
    </row>
    <row r="5716" ht="12.75">
      <c r="O5716" s="18"/>
    </row>
    <row r="5717" ht="12.75">
      <c r="O5717" s="18"/>
    </row>
    <row r="5718" ht="12.75">
      <c r="O5718" s="18"/>
    </row>
    <row r="5719" ht="12.75">
      <c r="O5719" s="18"/>
    </row>
    <row r="5720" ht="12.75">
      <c r="O5720" s="18"/>
    </row>
    <row r="5721" ht="12.75">
      <c r="O5721" s="18"/>
    </row>
    <row r="5722" ht="12.75">
      <c r="O5722" s="18"/>
    </row>
    <row r="5723" ht="12.75">
      <c r="O5723" s="18"/>
    </row>
    <row r="5724" ht="12.75">
      <c r="O5724" s="18"/>
    </row>
    <row r="5725" ht="12.75">
      <c r="O5725" s="18"/>
    </row>
    <row r="5726" ht="12.75">
      <c r="O5726" s="18"/>
    </row>
    <row r="5727" ht="12.75">
      <c r="O5727" s="18"/>
    </row>
    <row r="5728" ht="12.75">
      <c r="O5728" s="18"/>
    </row>
    <row r="5729" ht="12.75">
      <c r="O5729" s="18"/>
    </row>
    <row r="5730" ht="12.75">
      <c r="O5730" s="18"/>
    </row>
    <row r="5731" ht="12.75">
      <c r="O5731" s="18"/>
    </row>
    <row r="5732" ht="12.75">
      <c r="O5732" s="18"/>
    </row>
    <row r="5733" ht="12.75">
      <c r="O5733" s="18"/>
    </row>
    <row r="5734" ht="12.75">
      <c r="O5734" s="18"/>
    </row>
    <row r="5735" ht="12.75">
      <c r="O5735" s="18"/>
    </row>
    <row r="5736" ht="12.75">
      <c r="O5736" s="18"/>
    </row>
    <row r="5737" ht="12.75">
      <c r="O5737" s="18"/>
    </row>
    <row r="5738" ht="12.75">
      <c r="O5738" s="18"/>
    </row>
    <row r="5739" ht="12.75">
      <c r="O5739" s="18"/>
    </row>
    <row r="5740" ht="12.75">
      <c r="O5740" s="18"/>
    </row>
    <row r="5741" ht="12.75">
      <c r="O5741" s="18"/>
    </row>
    <row r="5742" ht="12.75">
      <c r="O5742" s="18"/>
    </row>
    <row r="5743" ht="12.75">
      <c r="O5743" s="18"/>
    </row>
    <row r="5744" ht="12.75">
      <c r="O5744" s="18"/>
    </row>
    <row r="5745" ht="12.75">
      <c r="O5745" s="18"/>
    </row>
    <row r="5746" ht="12.75">
      <c r="O5746" s="18"/>
    </row>
    <row r="5747" ht="12.75">
      <c r="O5747" s="18"/>
    </row>
    <row r="5748" ht="12.75">
      <c r="O5748" s="18"/>
    </row>
    <row r="5749" ht="12.75">
      <c r="O5749" s="18"/>
    </row>
    <row r="5750" ht="12.75">
      <c r="O5750" s="18"/>
    </row>
    <row r="5751" ht="12.75">
      <c r="O5751" s="18"/>
    </row>
    <row r="5752" ht="12.75">
      <c r="O5752" s="18"/>
    </row>
    <row r="5753" ht="12.75">
      <c r="O5753" s="18"/>
    </row>
    <row r="5754" ht="12.75">
      <c r="O5754" s="18"/>
    </row>
    <row r="5755" ht="12.75">
      <c r="O5755" s="18"/>
    </row>
    <row r="5756" ht="12.75">
      <c r="O5756" s="18"/>
    </row>
    <row r="5757" ht="12.75">
      <c r="O5757" s="18"/>
    </row>
    <row r="5758" ht="12.75">
      <c r="O5758" s="18"/>
    </row>
    <row r="5759" ht="12.75">
      <c r="O5759" s="18"/>
    </row>
    <row r="5760" ht="12.75">
      <c r="O5760" s="18"/>
    </row>
    <row r="5761" ht="12.75">
      <c r="O5761" s="18"/>
    </row>
    <row r="5762" ht="12.75">
      <c r="O5762" s="18"/>
    </row>
    <row r="5763" ht="12.75">
      <c r="O5763" s="18"/>
    </row>
    <row r="5764" ht="12.75">
      <c r="O5764" s="18"/>
    </row>
    <row r="5765" ht="12.75">
      <c r="O5765" s="18"/>
    </row>
    <row r="5766" ht="12.75">
      <c r="O5766" s="18"/>
    </row>
    <row r="5767" ht="12.75">
      <c r="O5767" s="18"/>
    </row>
    <row r="5768" ht="12.75">
      <c r="O5768" s="18"/>
    </row>
    <row r="5769" ht="12.75">
      <c r="O5769" s="18"/>
    </row>
    <row r="5770" ht="12.75">
      <c r="O5770" s="18"/>
    </row>
    <row r="5771" ht="12.75">
      <c r="O5771" s="18"/>
    </row>
    <row r="5772" ht="12.75">
      <c r="O5772" s="18"/>
    </row>
    <row r="5773" ht="12.75">
      <c r="O5773" s="18"/>
    </row>
    <row r="5774" ht="12.75">
      <c r="O5774" s="18"/>
    </row>
    <row r="5775" ht="12.75">
      <c r="O5775" s="18"/>
    </row>
    <row r="5776" ht="12.75">
      <c r="O5776" s="18"/>
    </row>
    <row r="5777" ht="12.75">
      <c r="O5777" s="18"/>
    </row>
    <row r="5778" ht="12.75">
      <c r="O5778" s="18"/>
    </row>
    <row r="5779" ht="12.75">
      <c r="O5779" s="18"/>
    </row>
    <row r="5780" ht="12.75">
      <c r="O5780" s="18"/>
    </row>
    <row r="5781" ht="12.75">
      <c r="O5781" s="18"/>
    </row>
    <row r="5782" ht="12.75">
      <c r="O5782" s="18"/>
    </row>
    <row r="5783" ht="12.75">
      <c r="O5783" s="18"/>
    </row>
    <row r="5784" ht="12.75">
      <c r="O5784" s="18"/>
    </row>
    <row r="5785" ht="12.75">
      <c r="O5785" s="18"/>
    </row>
    <row r="5786" ht="12.75">
      <c r="O5786" s="18"/>
    </row>
    <row r="5787" ht="12.75">
      <c r="O5787" s="18"/>
    </row>
    <row r="5788" ht="12.75">
      <c r="O5788" s="18"/>
    </row>
    <row r="5789" ht="12.75">
      <c r="O5789" s="18"/>
    </row>
    <row r="5790" ht="12.75">
      <c r="O5790" s="18"/>
    </row>
    <row r="5791" ht="12.75">
      <c r="O5791" s="18"/>
    </row>
    <row r="5792" ht="12.75">
      <c r="O5792" s="18"/>
    </row>
    <row r="5793" ht="12.75">
      <c r="O5793" s="18"/>
    </row>
    <row r="5794" ht="12.75">
      <c r="O5794" s="18"/>
    </row>
    <row r="5795" ht="12.75">
      <c r="O5795" s="18"/>
    </row>
    <row r="5796" ht="12.75">
      <c r="O5796" s="18"/>
    </row>
    <row r="5797" ht="12.75">
      <c r="O5797" s="18"/>
    </row>
    <row r="5798" ht="12.75">
      <c r="O5798" s="18"/>
    </row>
    <row r="5799" ht="12.75">
      <c r="O5799" s="18"/>
    </row>
    <row r="5800" ht="12.75">
      <c r="O5800" s="18"/>
    </row>
    <row r="5801" ht="12.75">
      <c r="O5801" s="18"/>
    </row>
    <row r="5802" ht="12.75">
      <c r="O5802" s="18"/>
    </row>
    <row r="5803" ht="12.75">
      <c r="O5803" s="18"/>
    </row>
    <row r="5804" ht="12.75">
      <c r="O5804" s="18"/>
    </row>
    <row r="5805" ht="12.75">
      <c r="O5805" s="18"/>
    </row>
    <row r="5806" ht="12.75">
      <c r="O5806" s="18"/>
    </row>
    <row r="5807" ht="12.75">
      <c r="O5807" s="18"/>
    </row>
    <row r="5808" ht="12.75">
      <c r="O5808" s="18"/>
    </row>
    <row r="5809" ht="12.75">
      <c r="O5809" s="18"/>
    </row>
    <row r="5810" ht="12.75">
      <c r="O5810" s="18"/>
    </row>
    <row r="5811" ht="12.75">
      <c r="O5811" s="18"/>
    </row>
    <row r="5812" ht="12.75">
      <c r="O5812" s="18"/>
    </row>
    <row r="5813" ht="12.75">
      <c r="O5813" s="18"/>
    </row>
    <row r="5814" ht="12.75">
      <c r="O5814" s="18"/>
    </row>
    <row r="5815" ht="12.75">
      <c r="O5815" s="18"/>
    </row>
    <row r="5816" ht="12.75">
      <c r="O5816" s="18"/>
    </row>
    <row r="5817" ht="12.75">
      <c r="O5817" s="18"/>
    </row>
    <row r="5818" ht="12.75">
      <c r="O5818" s="18"/>
    </row>
    <row r="5819" ht="12.75">
      <c r="O5819" s="18"/>
    </row>
    <row r="5820" ht="12.75">
      <c r="O5820" s="18"/>
    </row>
    <row r="5821" ht="12.75">
      <c r="O5821" s="18"/>
    </row>
    <row r="5822" ht="12.75">
      <c r="O5822" s="18"/>
    </row>
    <row r="5823" ht="12.75">
      <c r="O5823" s="18"/>
    </row>
    <row r="5824" ht="12.75">
      <c r="O5824" s="18"/>
    </row>
    <row r="5825" ht="12.75">
      <c r="O5825" s="18"/>
    </row>
    <row r="5826" ht="12.75">
      <c r="O5826" s="18"/>
    </row>
    <row r="5827" ht="12.75">
      <c r="O5827" s="18"/>
    </row>
    <row r="5828" ht="12.75">
      <c r="O5828" s="18"/>
    </row>
    <row r="5829" ht="12.75">
      <c r="O5829" s="18"/>
    </row>
    <row r="5830" ht="12.75">
      <c r="O5830" s="18"/>
    </row>
    <row r="5831" ht="12.75">
      <c r="O5831" s="18"/>
    </row>
    <row r="5832" ht="12.75">
      <c r="O5832" s="18"/>
    </row>
    <row r="5833" ht="12.75">
      <c r="O5833" s="18"/>
    </row>
    <row r="5834" ht="12.75">
      <c r="O5834" s="18"/>
    </row>
    <row r="5835" ht="12.75">
      <c r="O5835" s="18"/>
    </row>
    <row r="5836" ht="12.75">
      <c r="O5836" s="18"/>
    </row>
    <row r="5837" ht="12.75">
      <c r="O5837" s="18"/>
    </row>
    <row r="5838" ht="12.75">
      <c r="O5838" s="18"/>
    </row>
    <row r="5839" ht="12.75">
      <c r="O5839" s="18"/>
    </row>
    <row r="5840" ht="12.75">
      <c r="O5840" s="18"/>
    </row>
    <row r="5841" ht="12.75">
      <c r="O5841" s="18"/>
    </row>
    <row r="5842" ht="12.75">
      <c r="O5842" s="18"/>
    </row>
    <row r="5843" ht="12.75">
      <c r="O5843" s="18"/>
    </row>
    <row r="5844" ht="12.75">
      <c r="O5844" s="18"/>
    </row>
    <row r="5845" ht="12.75">
      <c r="O5845" s="18"/>
    </row>
    <row r="5846" ht="12.75">
      <c r="O5846" s="18"/>
    </row>
    <row r="5847" ht="12.75">
      <c r="O5847" s="18"/>
    </row>
    <row r="5848" ht="12.75">
      <c r="O5848" s="18"/>
    </row>
    <row r="5849" ht="12.75">
      <c r="O5849" s="18"/>
    </row>
    <row r="5850" ht="12.75">
      <c r="O5850" s="18"/>
    </row>
    <row r="5851" ht="12.75">
      <c r="O5851" s="18"/>
    </row>
    <row r="5852" ht="12.75">
      <c r="O5852" s="18"/>
    </row>
    <row r="5853" ht="12.75">
      <c r="O5853" s="18"/>
    </row>
    <row r="5854" ht="12.75">
      <c r="O5854" s="18"/>
    </row>
    <row r="5855" ht="12.75">
      <c r="O5855" s="18"/>
    </row>
    <row r="5856" ht="12.75">
      <c r="O5856" s="18"/>
    </row>
    <row r="5857" ht="12.75">
      <c r="O5857" s="18"/>
    </row>
    <row r="5858" ht="12.75">
      <c r="O5858" s="18"/>
    </row>
    <row r="5859" ht="12.75">
      <c r="O5859" s="18"/>
    </row>
    <row r="5860" ht="12.75">
      <c r="O5860" s="18"/>
    </row>
    <row r="5861" ht="12.75">
      <c r="O5861" s="18"/>
    </row>
    <row r="5862" ht="12.75">
      <c r="O5862" s="18"/>
    </row>
    <row r="5863" ht="12.75">
      <c r="O5863" s="18"/>
    </row>
    <row r="5864" ht="12.75">
      <c r="O5864" s="18"/>
    </row>
    <row r="5865" ht="12.75">
      <c r="O5865" s="18"/>
    </row>
    <row r="5866" ht="12.75">
      <c r="O5866" s="18"/>
    </row>
    <row r="5867" ht="12.75">
      <c r="O5867" s="18"/>
    </row>
    <row r="5868" ht="12.75">
      <c r="O5868" s="18"/>
    </row>
    <row r="5869" ht="12.75">
      <c r="O5869" s="18"/>
    </row>
    <row r="5870" ht="12.75">
      <c r="O5870" s="18"/>
    </row>
    <row r="5871" ht="12.75">
      <c r="O5871" s="18"/>
    </row>
    <row r="5872" ht="12.75">
      <c r="O5872" s="18"/>
    </row>
    <row r="5873" ht="12.75">
      <c r="O5873" s="18"/>
    </row>
    <row r="5874" ht="12.75">
      <c r="O5874" s="18"/>
    </row>
    <row r="5875" ht="12.75">
      <c r="O5875" s="18"/>
    </row>
    <row r="5876" ht="12.75">
      <c r="O5876" s="18"/>
    </row>
    <row r="5877" ht="12.75">
      <c r="O5877" s="18"/>
    </row>
    <row r="5878" ht="12.75">
      <c r="O5878" s="18"/>
    </row>
    <row r="5879" ht="12.75">
      <c r="O5879" s="18"/>
    </row>
    <row r="5880" ht="12.75">
      <c r="O5880" s="18"/>
    </row>
    <row r="5881" ht="12.75">
      <c r="O5881" s="18"/>
    </row>
    <row r="5882" ht="12.75">
      <c r="O5882" s="18"/>
    </row>
    <row r="5883" ht="12.75">
      <c r="O5883" s="18"/>
    </row>
    <row r="5884" ht="12.75">
      <c r="O5884" s="18"/>
    </row>
    <row r="5885" ht="12.75">
      <c r="O5885" s="18"/>
    </row>
    <row r="5886" ht="12.75">
      <c r="O5886" s="18"/>
    </row>
    <row r="5887" ht="12.75">
      <c r="O5887" s="18"/>
    </row>
    <row r="5888" ht="12.75">
      <c r="O5888" s="18"/>
    </row>
    <row r="5889" ht="12.75">
      <c r="O5889" s="18"/>
    </row>
    <row r="5890" ht="12.75">
      <c r="O5890" s="18"/>
    </row>
    <row r="5891" ht="12.75">
      <c r="O5891" s="18"/>
    </row>
    <row r="5892" ht="12.75">
      <c r="O5892" s="18"/>
    </row>
    <row r="5893" ht="12.75">
      <c r="O5893" s="18"/>
    </row>
    <row r="5894" ht="12.75">
      <c r="O5894" s="18"/>
    </row>
    <row r="5895" ht="12.75">
      <c r="O5895" s="18"/>
    </row>
    <row r="5896" ht="12.75">
      <c r="O5896" s="18"/>
    </row>
    <row r="5897" ht="12.75">
      <c r="O5897" s="18"/>
    </row>
    <row r="5898" ht="12.75">
      <c r="O5898" s="18"/>
    </row>
    <row r="5899" ht="12.75">
      <c r="O5899" s="18"/>
    </row>
    <row r="5900" ht="12.75">
      <c r="O5900" s="18"/>
    </row>
    <row r="5901" ht="12.75">
      <c r="O5901" s="18"/>
    </row>
    <row r="5902" ht="12.75">
      <c r="O5902" s="18"/>
    </row>
    <row r="5903" ht="12.75">
      <c r="O5903" s="18"/>
    </row>
    <row r="5904" ht="12.75">
      <c r="O5904" s="18"/>
    </row>
    <row r="5905" ht="12.75">
      <c r="O5905" s="18"/>
    </row>
    <row r="5906" ht="12.75">
      <c r="O5906" s="18"/>
    </row>
    <row r="5907" ht="12.75">
      <c r="O5907" s="18"/>
    </row>
    <row r="5908" ht="12.75">
      <c r="O5908" s="18"/>
    </row>
    <row r="5909" ht="12.75">
      <c r="O5909" s="18"/>
    </row>
    <row r="5910" ht="12.75">
      <c r="O5910" s="18"/>
    </row>
    <row r="5911" ht="12.75">
      <c r="O5911" s="18"/>
    </row>
    <row r="5912" ht="12.75">
      <c r="O5912" s="18"/>
    </row>
    <row r="5913" ht="12.75">
      <c r="O5913" s="18"/>
    </row>
    <row r="5914" ht="12.75">
      <c r="O5914" s="18"/>
    </row>
    <row r="5915" ht="12.75">
      <c r="O5915" s="18"/>
    </row>
    <row r="5916" ht="12.75">
      <c r="O5916" s="18"/>
    </row>
    <row r="5917" ht="12.75">
      <c r="O5917" s="18"/>
    </row>
    <row r="5918" ht="12.75">
      <c r="O5918" s="18"/>
    </row>
    <row r="5919" ht="12.75">
      <c r="O5919" s="18"/>
    </row>
    <row r="5920" ht="12.75">
      <c r="O5920" s="18"/>
    </row>
    <row r="5921" ht="12.75">
      <c r="O5921" s="18"/>
    </row>
    <row r="5922" ht="12.75">
      <c r="O5922" s="18"/>
    </row>
    <row r="5923" ht="12.75">
      <c r="O5923" s="18"/>
    </row>
    <row r="5924" ht="12.75">
      <c r="O5924" s="18"/>
    </row>
    <row r="5925" ht="12.75">
      <c r="O5925" s="18"/>
    </row>
    <row r="5926" ht="12.75">
      <c r="O5926" s="18"/>
    </row>
    <row r="5927" ht="12.75">
      <c r="O5927" s="18"/>
    </row>
    <row r="5928" ht="12.75">
      <c r="O5928" s="18"/>
    </row>
    <row r="5929" ht="12.75">
      <c r="O5929" s="18"/>
    </row>
    <row r="5930" ht="12.75">
      <c r="O5930" s="18"/>
    </row>
    <row r="5931" ht="12.75">
      <c r="O5931" s="18"/>
    </row>
    <row r="5932" ht="12.75">
      <c r="O5932" s="18"/>
    </row>
    <row r="5933" ht="12.75">
      <c r="O5933" s="18"/>
    </row>
    <row r="5934" ht="12.75">
      <c r="O5934" s="18"/>
    </row>
    <row r="5935" ht="12.75">
      <c r="O5935" s="18"/>
    </row>
    <row r="5936" ht="12.75">
      <c r="O5936" s="18"/>
    </row>
    <row r="5937" ht="12.75">
      <c r="O5937" s="18"/>
    </row>
    <row r="5938" ht="12.75">
      <c r="O5938" s="18"/>
    </row>
    <row r="5939" ht="12.75">
      <c r="O5939" s="18"/>
    </row>
    <row r="5940" ht="12.75">
      <c r="O5940" s="18"/>
    </row>
    <row r="5941" ht="12.75">
      <c r="O5941" s="18"/>
    </row>
    <row r="5942" ht="12.75">
      <c r="O5942" s="18"/>
    </row>
    <row r="5943" ht="12.75">
      <c r="O5943" s="18"/>
    </row>
    <row r="5944" ht="12.75">
      <c r="O5944" s="18"/>
    </row>
    <row r="5945" ht="12.75">
      <c r="O5945" s="18"/>
    </row>
    <row r="5946" ht="12.75">
      <c r="O5946" s="18"/>
    </row>
    <row r="5947" ht="12.75">
      <c r="O5947" s="18"/>
    </row>
    <row r="5948" ht="12.75">
      <c r="O5948" s="18"/>
    </row>
    <row r="5949" ht="12.75">
      <c r="O5949" s="18"/>
    </row>
    <row r="5950" ht="12.75">
      <c r="O5950" s="18"/>
    </row>
    <row r="5951" ht="12.75">
      <c r="O5951" s="18"/>
    </row>
    <row r="5952" ht="12.75">
      <c r="O5952" s="18"/>
    </row>
    <row r="5953" ht="12.75">
      <c r="O5953" s="18"/>
    </row>
    <row r="5954" ht="12.75">
      <c r="O5954" s="18"/>
    </row>
    <row r="5955" ht="12.75">
      <c r="O5955" s="18"/>
    </row>
    <row r="5956" ht="12.75">
      <c r="O5956" s="18"/>
    </row>
    <row r="5957" ht="12.75">
      <c r="O5957" s="18"/>
    </row>
    <row r="5958" ht="12.75">
      <c r="O5958" s="18"/>
    </row>
    <row r="5959" ht="12.75">
      <c r="O5959" s="18"/>
    </row>
    <row r="5960" ht="12.75">
      <c r="O5960" s="18"/>
    </row>
    <row r="5961" ht="12.75">
      <c r="O5961" s="18"/>
    </row>
    <row r="5962" ht="12.75">
      <c r="O5962" s="18"/>
    </row>
    <row r="5963" ht="12.75">
      <c r="O5963" s="18"/>
    </row>
    <row r="5964" ht="12.75">
      <c r="O5964" s="18"/>
    </row>
    <row r="5965" ht="12.75">
      <c r="O5965" s="18"/>
    </row>
    <row r="5966" ht="12.75">
      <c r="O5966" s="18"/>
    </row>
    <row r="5967" ht="12.75">
      <c r="O5967" s="18"/>
    </row>
    <row r="5968" ht="12.75">
      <c r="O5968" s="18"/>
    </row>
    <row r="5969" ht="12.75">
      <c r="O5969" s="18"/>
    </row>
    <row r="5970" ht="12.75">
      <c r="O5970" s="18"/>
    </row>
    <row r="5971" ht="12.75">
      <c r="O5971" s="18"/>
    </row>
    <row r="5972" ht="12.75">
      <c r="O5972" s="18"/>
    </row>
    <row r="5973" ht="12.75">
      <c r="O5973" s="18"/>
    </row>
    <row r="5974" ht="12.75">
      <c r="O5974" s="18"/>
    </row>
    <row r="5975" ht="12.75">
      <c r="O5975" s="18"/>
    </row>
    <row r="5976" ht="12.75">
      <c r="O5976" s="18"/>
    </row>
    <row r="5977" ht="12.75">
      <c r="O5977" s="18"/>
    </row>
    <row r="5978" ht="12.75">
      <c r="O5978" s="18"/>
    </row>
    <row r="5979" ht="12.75">
      <c r="O5979" s="18"/>
    </row>
    <row r="5980" ht="12.75">
      <c r="O5980" s="18"/>
    </row>
    <row r="5981" ht="12.75">
      <c r="O5981" s="18"/>
    </row>
    <row r="5982" ht="12.75">
      <c r="O5982" s="18"/>
    </row>
    <row r="5983" ht="12.75">
      <c r="O5983" s="18"/>
    </row>
    <row r="5984" ht="12.75">
      <c r="O5984" s="18"/>
    </row>
    <row r="5985" ht="12.75">
      <c r="O5985" s="18"/>
    </row>
    <row r="5986" ht="12.75">
      <c r="O5986" s="18"/>
    </row>
    <row r="5987" ht="12.75">
      <c r="O5987" s="18"/>
    </row>
    <row r="5988" ht="12.75">
      <c r="O5988" s="18"/>
    </row>
    <row r="5989" ht="12.75">
      <c r="O5989" s="18"/>
    </row>
    <row r="5990" ht="12.75">
      <c r="O5990" s="18"/>
    </row>
    <row r="5991" ht="12.75">
      <c r="O5991" s="18"/>
    </row>
    <row r="5992" ht="12.75">
      <c r="O5992" s="18"/>
    </row>
    <row r="5993" ht="12.75">
      <c r="O5993" s="18"/>
    </row>
    <row r="5994" ht="12.75">
      <c r="O5994" s="18"/>
    </row>
    <row r="5995" ht="12.75">
      <c r="O5995" s="18"/>
    </row>
    <row r="5996" ht="12.75">
      <c r="O5996" s="18"/>
    </row>
    <row r="5997" ht="12.75">
      <c r="O5997" s="18"/>
    </row>
    <row r="5998" ht="12.75">
      <c r="O5998" s="18"/>
    </row>
    <row r="5999" ht="12.75">
      <c r="O5999" s="18"/>
    </row>
    <row r="6000" ht="12.75">
      <c r="O6000" s="18"/>
    </row>
    <row r="6001" ht="12.75">
      <c r="O6001" s="18"/>
    </row>
    <row r="6002" ht="12.75">
      <c r="O6002" s="18"/>
    </row>
    <row r="6003" ht="12.75">
      <c r="O6003" s="18"/>
    </row>
    <row r="6004" ht="12.75">
      <c r="O6004" s="18"/>
    </row>
    <row r="6005" ht="12.75">
      <c r="O6005" s="18"/>
    </row>
    <row r="6006" ht="12.75">
      <c r="O6006" s="18"/>
    </row>
    <row r="6007" ht="12.75">
      <c r="O6007" s="18"/>
    </row>
    <row r="6008" ht="12.75">
      <c r="O6008" s="18"/>
    </row>
    <row r="6009" ht="12.75">
      <c r="O6009" s="18"/>
    </row>
    <row r="6010" ht="12.75">
      <c r="O6010" s="18"/>
    </row>
    <row r="6011" ht="12.75">
      <c r="O6011" s="18"/>
    </row>
    <row r="6012" ht="12.75">
      <c r="O6012" s="18"/>
    </row>
    <row r="6013" ht="12.75">
      <c r="O6013" s="18"/>
    </row>
    <row r="6014" ht="12.75">
      <c r="O6014" s="18"/>
    </row>
    <row r="6015" ht="12.75">
      <c r="O6015" s="18"/>
    </row>
    <row r="6016" ht="12.75">
      <c r="O6016" s="18"/>
    </row>
    <row r="6017" ht="12.75">
      <c r="O6017" s="18"/>
    </row>
    <row r="6018" ht="12.75">
      <c r="O6018" s="18"/>
    </row>
    <row r="6019" ht="12.75">
      <c r="O6019" s="18"/>
    </row>
    <row r="6020" ht="12.75">
      <c r="O6020" s="18"/>
    </row>
    <row r="6021" ht="12.75">
      <c r="O6021" s="18"/>
    </row>
    <row r="6022" ht="12.75">
      <c r="O6022" s="18"/>
    </row>
    <row r="6023" ht="12.75">
      <c r="O6023" s="18"/>
    </row>
    <row r="6024" ht="12.75">
      <c r="O6024" s="18"/>
    </row>
    <row r="6025" ht="12.75">
      <c r="O6025" s="18"/>
    </row>
    <row r="6026" ht="12.75">
      <c r="O6026" s="18"/>
    </row>
    <row r="6027" ht="12.75">
      <c r="O6027" s="18"/>
    </row>
    <row r="6028" ht="12.75">
      <c r="O6028" s="18"/>
    </row>
    <row r="6029" ht="12.75">
      <c r="O6029" s="18"/>
    </row>
    <row r="6030" ht="12.75">
      <c r="O6030" s="18"/>
    </row>
    <row r="6031" ht="12.75">
      <c r="O6031" s="18"/>
    </row>
    <row r="6032" ht="12.75">
      <c r="O6032" s="18"/>
    </row>
    <row r="6033" ht="12.75">
      <c r="O6033" s="18"/>
    </row>
    <row r="6034" ht="12.75">
      <c r="O6034" s="18"/>
    </row>
    <row r="6035" ht="12.75">
      <c r="O6035" s="18"/>
    </row>
    <row r="6036" ht="12.75">
      <c r="O6036" s="18"/>
    </row>
    <row r="6037" ht="12.75">
      <c r="O6037" s="18"/>
    </row>
    <row r="6038" ht="12.75">
      <c r="O6038" s="18"/>
    </row>
    <row r="6039" ht="12.75">
      <c r="O6039" s="18"/>
    </row>
    <row r="6040" ht="12.75">
      <c r="O6040" s="18"/>
    </row>
    <row r="6041" ht="12.75">
      <c r="O6041" s="18"/>
    </row>
    <row r="6042" ht="12.75">
      <c r="O6042" s="18"/>
    </row>
    <row r="6043" ht="12.75">
      <c r="O6043" s="18"/>
    </row>
    <row r="6044" ht="12.75">
      <c r="O6044" s="18"/>
    </row>
    <row r="6045" ht="12.75">
      <c r="O6045" s="18"/>
    </row>
    <row r="6046" ht="12.75">
      <c r="O6046" s="18"/>
    </row>
    <row r="6047" ht="12.75">
      <c r="O6047" s="18"/>
    </row>
    <row r="6048" ht="12.75">
      <c r="O6048" s="18"/>
    </row>
    <row r="6049" ht="12.75">
      <c r="O6049" s="18"/>
    </row>
    <row r="6050" ht="12.75">
      <c r="O6050" s="18"/>
    </row>
    <row r="6051" ht="12.75">
      <c r="O6051" s="18"/>
    </row>
    <row r="6052" ht="12.75">
      <c r="O6052" s="18"/>
    </row>
    <row r="6053" ht="12.75">
      <c r="O6053" s="18"/>
    </row>
    <row r="6054" ht="12.75">
      <c r="O6054" s="18"/>
    </row>
    <row r="6055" ht="12.75">
      <c r="O6055" s="18"/>
    </row>
    <row r="6056" ht="12.75">
      <c r="O6056" s="18"/>
    </row>
    <row r="6057" ht="12.75">
      <c r="O6057" s="18"/>
    </row>
    <row r="6058" ht="12.75">
      <c r="O6058" s="18"/>
    </row>
    <row r="6059" ht="12.75">
      <c r="O6059" s="18"/>
    </row>
    <row r="6060" ht="12.75">
      <c r="O6060" s="18"/>
    </row>
    <row r="6061" ht="12.75">
      <c r="O6061" s="18"/>
    </row>
    <row r="6062" ht="12.75">
      <c r="O6062" s="18"/>
    </row>
    <row r="6063" ht="12.75">
      <c r="O6063" s="18"/>
    </row>
    <row r="6064" ht="12.75">
      <c r="O6064" s="18"/>
    </row>
    <row r="6065" ht="12.75">
      <c r="O6065" s="18"/>
    </row>
    <row r="6066" ht="12.75">
      <c r="O6066" s="18"/>
    </row>
    <row r="6067" ht="12.75">
      <c r="O6067" s="18"/>
    </row>
    <row r="6068" ht="12.75">
      <c r="O6068" s="18"/>
    </row>
    <row r="6069" ht="12.75">
      <c r="O6069" s="18"/>
    </row>
    <row r="6070" ht="12.75">
      <c r="O6070" s="18"/>
    </row>
    <row r="6071" ht="12.75">
      <c r="O6071" s="18"/>
    </row>
    <row r="6072" ht="12.75">
      <c r="O6072" s="18"/>
    </row>
    <row r="6073" ht="12.75">
      <c r="O6073" s="18"/>
    </row>
    <row r="6074" ht="12.75">
      <c r="O6074" s="18"/>
    </row>
    <row r="6075" ht="12.75">
      <c r="O6075" s="18"/>
    </row>
    <row r="6076" ht="12.75">
      <c r="O6076" s="18"/>
    </row>
    <row r="6077" ht="12.75">
      <c r="O6077" s="18"/>
    </row>
    <row r="6078" ht="12.75">
      <c r="O6078" s="18"/>
    </row>
    <row r="6079" ht="12.75">
      <c r="O6079" s="18"/>
    </row>
    <row r="6080" ht="12.75">
      <c r="O6080" s="18"/>
    </row>
    <row r="6081" ht="12.75">
      <c r="O6081" s="18"/>
    </row>
    <row r="6082" ht="12.75">
      <c r="O6082" s="18"/>
    </row>
    <row r="6083" ht="12.75">
      <c r="O6083" s="18"/>
    </row>
    <row r="6084" ht="12.75">
      <c r="O6084" s="18"/>
    </row>
    <row r="6085" ht="12.75">
      <c r="O6085" s="18"/>
    </row>
    <row r="6086" ht="12.75">
      <c r="O6086" s="18"/>
    </row>
    <row r="6087" ht="12.75">
      <c r="O6087" s="18"/>
    </row>
    <row r="6088" ht="12.75">
      <c r="O6088" s="18"/>
    </row>
    <row r="6089" ht="12.75">
      <c r="O6089" s="18"/>
    </row>
    <row r="6090" ht="12.75">
      <c r="O6090" s="18"/>
    </row>
    <row r="6091" ht="12.75">
      <c r="O6091" s="18"/>
    </row>
    <row r="6092" ht="12.75">
      <c r="O6092" s="18"/>
    </row>
    <row r="6093" ht="12.75">
      <c r="O6093" s="18"/>
    </row>
    <row r="6094" ht="12.75">
      <c r="O6094" s="18"/>
    </row>
    <row r="6095" ht="12.75">
      <c r="O6095" s="18"/>
    </row>
    <row r="6096" ht="12.75">
      <c r="O6096" s="18"/>
    </row>
    <row r="6097" ht="12.75">
      <c r="O6097" s="18"/>
    </row>
    <row r="6098" ht="12.75">
      <c r="O6098" s="18"/>
    </row>
    <row r="6099" ht="12.75">
      <c r="O6099" s="18"/>
    </row>
    <row r="6100" ht="12.75">
      <c r="O6100" s="18"/>
    </row>
    <row r="6101" ht="12.75">
      <c r="O6101" s="18"/>
    </row>
    <row r="6102" ht="12.75">
      <c r="O6102" s="18"/>
    </row>
    <row r="6103" ht="12.75">
      <c r="O6103" s="18"/>
    </row>
    <row r="6104" ht="12.75">
      <c r="O6104" s="18"/>
    </row>
    <row r="6105" ht="12.75">
      <c r="O6105" s="18"/>
    </row>
    <row r="6106" ht="12.75">
      <c r="O6106" s="18"/>
    </row>
    <row r="6107" ht="12.75">
      <c r="O6107" s="18"/>
    </row>
    <row r="6108" ht="12.75">
      <c r="O6108" s="18"/>
    </row>
    <row r="6109" ht="12.75">
      <c r="O6109" s="18"/>
    </row>
    <row r="6110" ht="12.75">
      <c r="O6110" s="18"/>
    </row>
    <row r="6111" ht="12.75">
      <c r="O6111" s="18"/>
    </row>
    <row r="6112" ht="12.75">
      <c r="O6112" s="18"/>
    </row>
    <row r="6113" ht="12.75">
      <c r="O6113" s="18"/>
    </row>
    <row r="6114" ht="12.75">
      <c r="O6114" s="18"/>
    </row>
    <row r="6115" ht="12.75">
      <c r="O6115" s="18"/>
    </row>
    <row r="6116" ht="12.75">
      <c r="O6116" s="18"/>
    </row>
    <row r="6117" ht="12.75">
      <c r="O6117" s="18"/>
    </row>
    <row r="6118" ht="12.75">
      <c r="O6118" s="18"/>
    </row>
    <row r="6119" ht="12.75">
      <c r="O6119" s="18"/>
    </row>
    <row r="6120" ht="12.75">
      <c r="O6120" s="18"/>
    </row>
    <row r="6121" ht="12.75">
      <c r="O6121" s="18"/>
    </row>
    <row r="6122" ht="12.75">
      <c r="O6122" s="18"/>
    </row>
    <row r="6123" ht="12.75">
      <c r="O6123" s="18"/>
    </row>
    <row r="6124" ht="12.75">
      <c r="O6124" s="18"/>
    </row>
    <row r="6125" ht="12.75">
      <c r="O6125" s="18"/>
    </row>
    <row r="6126" ht="12.75">
      <c r="O6126" s="18"/>
    </row>
    <row r="6127" ht="12.75">
      <c r="O6127" s="18"/>
    </row>
    <row r="6128" ht="12.75">
      <c r="O6128" s="18"/>
    </row>
    <row r="6129" ht="12.75">
      <c r="O6129" s="18"/>
    </row>
    <row r="6130" ht="12.75">
      <c r="O6130" s="18"/>
    </row>
    <row r="6131" ht="12.75">
      <c r="O6131" s="18"/>
    </row>
    <row r="6132" ht="12.75">
      <c r="O6132" s="18"/>
    </row>
    <row r="6133" ht="12.75">
      <c r="O6133" s="18"/>
    </row>
    <row r="6134" ht="12.75">
      <c r="O6134" s="18"/>
    </row>
    <row r="6135" ht="12.75">
      <c r="O6135" s="18"/>
    </row>
    <row r="6136" ht="12.75">
      <c r="O6136" s="18"/>
    </row>
    <row r="6137" ht="12.75">
      <c r="O6137" s="18"/>
    </row>
    <row r="6138" ht="12.75">
      <c r="O6138" s="18"/>
    </row>
    <row r="6139" ht="12.75">
      <c r="O6139" s="18"/>
    </row>
    <row r="6140" ht="12.75">
      <c r="O6140" s="18"/>
    </row>
    <row r="6141" ht="12.75">
      <c r="O6141" s="18"/>
    </row>
    <row r="6142" ht="12.75">
      <c r="O6142" s="18"/>
    </row>
    <row r="6143" ht="12.75">
      <c r="O6143" s="18"/>
    </row>
    <row r="6144" ht="12.75">
      <c r="O6144" s="18"/>
    </row>
    <row r="6145" ht="12.75">
      <c r="O6145" s="18"/>
    </row>
    <row r="6146" ht="12.75">
      <c r="O6146" s="18"/>
    </row>
    <row r="6147" ht="12.75">
      <c r="O6147" s="18"/>
    </row>
    <row r="6148" ht="12.75">
      <c r="O6148" s="18"/>
    </row>
    <row r="6149" ht="12.75">
      <c r="O6149" s="18"/>
    </row>
    <row r="6150" ht="12.75">
      <c r="O6150" s="18"/>
    </row>
    <row r="6151" ht="12.75">
      <c r="O6151" s="18"/>
    </row>
    <row r="6152" ht="12.75">
      <c r="O6152" s="18"/>
    </row>
    <row r="6153" ht="12.75">
      <c r="O6153" s="18"/>
    </row>
    <row r="6154" ht="12.75">
      <c r="O6154" s="18"/>
    </row>
    <row r="6155" ht="12.75">
      <c r="O6155" s="18"/>
    </row>
    <row r="6156" ht="12.75">
      <c r="O6156" s="18"/>
    </row>
    <row r="6157" ht="12.75">
      <c r="O6157" s="18"/>
    </row>
    <row r="6158" ht="12.75">
      <c r="O6158" s="18"/>
    </row>
    <row r="6159" ht="12.75">
      <c r="O6159" s="18"/>
    </row>
    <row r="6160" ht="12.75">
      <c r="O6160" s="18"/>
    </row>
    <row r="6161" ht="12.75">
      <c r="O6161" s="18"/>
    </row>
    <row r="6162" ht="12.75">
      <c r="O6162" s="18"/>
    </row>
    <row r="6163" ht="12.75">
      <c r="O6163" s="18"/>
    </row>
    <row r="6164" ht="12.75">
      <c r="O6164" s="18"/>
    </row>
    <row r="6165" ht="12.75">
      <c r="O6165" s="18"/>
    </row>
    <row r="6166" ht="12.75">
      <c r="O6166" s="18"/>
    </row>
    <row r="6167" ht="12.75">
      <c r="O6167" s="18"/>
    </row>
    <row r="6168" ht="12.75">
      <c r="O6168" s="18"/>
    </row>
    <row r="6169" ht="12.75">
      <c r="O6169" s="18"/>
    </row>
    <row r="6170" ht="12.75">
      <c r="O6170" s="18"/>
    </row>
    <row r="6171" ht="12.75">
      <c r="O6171" s="18"/>
    </row>
    <row r="6172" ht="12.75">
      <c r="O6172" s="18"/>
    </row>
    <row r="6173" ht="12.75">
      <c r="O6173" s="18"/>
    </row>
    <row r="6174" ht="12.75">
      <c r="O6174" s="18"/>
    </row>
    <row r="6175" ht="12.75">
      <c r="O6175" s="18"/>
    </row>
    <row r="6176" ht="12.75">
      <c r="O6176" s="18"/>
    </row>
    <row r="6177" ht="12.75">
      <c r="O6177" s="18"/>
    </row>
    <row r="6178" ht="12.75">
      <c r="O6178" s="18"/>
    </row>
    <row r="6179" ht="12.75">
      <c r="O6179" s="18"/>
    </row>
    <row r="6180" ht="12.75">
      <c r="O6180" s="18"/>
    </row>
    <row r="6181" ht="12.75">
      <c r="O6181" s="18"/>
    </row>
    <row r="6182" ht="12.75">
      <c r="O6182" s="18"/>
    </row>
    <row r="6183" ht="12.75">
      <c r="O6183" s="18"/>
    </row>
    <row r="6184" ht="12.75">
      <c r="O6184" s="18"/>
    </row>
    <row r="6185" ht="12.75">
      <c r="O6185" s="18"/>
    </row>
    <row r="6186" ht="12.75">
      <c r="O6186" s="18"/>
    </row>
    <row r="6187" ht="12.75">
      <c r="O6187" s="18"/>
    </row>
    <row r="6188" ht="12.75">
      <c r="O6188" s="18"/>
    </row>
    <row r="6189" ht="12.75">
      <c r="O6189" s="18"/>
    </row>
    <row r="6190" ht="12.75">
      <c r="O6190" s="18"/>
    </row>
    <row r="6191" ht="12.75">
      <c r="O6191" s="18"/>
    </row>
    <row r="6192" ht="12.75">
      <c r="O6192" s="18"/>
    </row>
    <row r="6193" ht="12.75">
      <c r="O6193" s="18"/>
    </row>
    <row r="6194" ht="12.75">
      <c r="O6194" s="18"/>
    </row>
    <row r="6195" ht="12.75">
      <c r="O6195" s="18"/>
    </row>
    <row r="6196" ht="12.75">
      <c r="O6196" s="18"/>
    </row>
    <row r="6197" ht="12.75">
      <c r="O6197" s="18"/>
    </row>
    <row r="6198" ht="12.75">
      <c r="O6198" s="18"/>
    </row>
    <row r="6199" ht="12.75">
      <c r="O6199" s="18"/>
    </row>
    <row r="6200" ht="12.75">
      <c r="O6200" s="18"/>
    </row>
    <row r="6201" ht="12.75">
      <c r="O6201" s="18"/>
    </row>
    <row r="6202" ht="12.75">
      <c r="O6202" s="18"/>
    </row>
    <row r="6203" ht="12.75">
      <c r="O6203" s="18"/>
    </row>
    <row r="6204" ht="12.75">
      <c r="O6204" s="18"/>
    </row>
    <row r="6205" ht="12.75">
      <c r="O6205" s="18"/>
    </row>
    <row r="6206" ht="12.75">
      <c r="O6206" s="18"/>
    </row>
    <row r="6207" ht="12.75">
      <c r="O6207" s="18"/>
    </row>
    <row r="6208" ht="12.75">
      <c r="O6208" s="18"/>
    </row>
    <row r="6209" ht="12.75">
      <c r="O6209" s="18"/>
    </row>
    <row r="6210" ht="12.75">
      <c r="O6210" s="18"/>
    </row>
    <row r="6211" ht="12.75">
      <c r="O6211" s="18"/>
    </row>
    <row r="6212" ht="12.75">
      <c r="O6212" s="18"/>
    </row>
    <row r="6213" ht="12.75">
      <c r="O6213" s="18"/>
    </row>
    <row r="6214" ht="12.75">
      <c r="O6214" s="18"/>
    </row>
    <row r="6215" ht="12.75">
      <c r="O6215" s="18"/>
    </row>
    <row r="6216" ht="12.75">
      <c r="O6216" s="18"/>
    </row>
    <row r="6217" ht="12.75">
      <c r="O6217" s="18"/>
    </row>
    <row r="6218" ht="12.75">
      <c r="O6218" s="18"/>
    </row>
    <row r="6219" ht="12.75">
      <c r="O6219" s="18"/>
    </row>
    <row r="6220" ht="12.75">
      <c r="O6220" s="18"/>
    </row>
    <row r="6221" ht="12.75">
      <c r="O6221" s="18"/>
    </row>
    <row r="6222" ht="12.75">
      <c r="O6222" s="18"/>
    </row>
    <row r="6223" ht="12.75">
      <c r="O6223" s="18"/>
    </row>
    <row r="6224" ht="12.75">
      <c r="O6224" s="18"/>
    </row>
    <row r="6225" ht="12.75">
      <c r="O6225" s="18"/>
    </row>
    <row r="6226" ht="12.75">
      <c r="O6226" s="18"/>
    </row>
    <row r="6227" ht="12.75">
      <c r="O6227" s="18"/>
    </row>
    <row r="6228" ht="12.75">
      <c r="O6228" s="18"/>
    </row>
    <row r="6229" ht="12.75">
      <c r="O6229" s="18"/>
    </row>
    <row r="6230" ht="12.75">
      <c r="O6230" s="18"/>
    </row>
    <row r="6231" ht="12.75">
      <c r="O6231" s="18"/>
    </row>
    <row r="6232" ht="12.75">
      <c r="O6232" s="18"/>
    </row>
    <row r="6233" ht="12.75">
      <c r="O6233" s="18"/>
    </row>
    <row r="6234" ht="12.75">
      <c r="O6234" s="18"/>
    </row>
    <row r="6235" ht="12.75">
      <c r="O6235" s="18"/>
    </row>
    <row r="6236" ht="12.75">
      <c r="O6236" s="18"/>
    </row>
    <row r="6237" ht="12.75">
      <c r="O6237" s="18"/>
    </row>
    <row r="6238" ht="12.75">
      <c r="O6238" s="18"/>
    </row>
    <row r="6239" ht="12.75">
      <c r="O6239" s="18"/>
    </row>
    <row r="6240" ht="12.75">
      <c r="O6240" s="18"/>
    </row>
    <row r="6241" ht="12.75">
      <c r="O6241" s="18"/>
    </row>
    <row r="6242" ht="12.75">
      <c r="O6242" s="18"/>
    </row>
    <row r="6243" ht="12.75">
      <c r="O6243" s="18"/>
    </row>
    <row r="6244" ht="12.75">
      <c r="O6244" s="18"/>
    </row>
    <row r="6245" ht="12.75">
      <c r="O6245" s="18"/>
    </row>
    <row r="6246" ht="12.75">
      <c r="O6246" s="18"/>
    </row>
    <row r="6247" ht="12.75">
      <c r="O6247" s="18"/>
    </row>
    <row r="6248" ht="12.75">
      <c r="O6248" s="18"/>
    </row>
    <row r="6249" ht="12.75">
      <c r="O6249" s="18"/>
    </row>
    <row r="6250" ht="12.75">
      <c r="O6250" s="18"/>
    </row>
    <row r="6251" ht="12.75">
      <c r="O6251" s="18"/>
    </row>
    <row r="6252" ht="12.75">
      <c r="O6252" s="18"/>
    </row>
    <row r="6253" ht="12.75">
      <c r="O6253" s="18"/>
    </row>
    <row r="6254" ht="12.75">
      <c r="O6254" s="18"/>
    </row>
    <row r="6255" ht="12.75">
      <c r="O6255" s="18"/>
    </row>
    <row r="6256" ht="12.75">
      <c r="O6256" s="18"/>
    </row>
    <row r="6257" ht="12.75">
      <c r="O6257" s="18"/>
    </row>
    <row r="6258" ht="12.75">
      <c r="O6258" s="18"/>
    </row>
    <row r="6259" ht="12.75">
      <c r="O6259" s="18"/>
    </row>
    <row r="6260" ht="12.75">
      <c r="O6260" s="18"/>
    </row>
    <row r="6261" ht="12.75">
      <c r="O6261" s="18"/>
    </row>
    <row r="6262" ht="12.75">
      <c r="O6262" s="18"/>
    </row>
    <row r="6263" ht="12.75">
      <c r="O6263" s="18"/>
    </row>
    <row r="6264" ht="12.75">
      <c r="O6264" s="18"/>
    </row>
    <row r="6265" ht="12.75">
      <c r="O6265" s="18"/>
    </row>
    <row r="6266" ht="12.75">
      <c r="O6266" s="18"/>
    </row>
    <row r="6267" ht="12.75">
      <c r="O6267" s="18"/>
    </row>
    <row r="6268" ht="12.75">
      <c r="O6268" s="18"/>
    </row>
    <row r="6269" ht="12.75">
      <c r="O6269" s="18"/>
    </row>
    <row r="6270" ht="12.75">
      <c r="O6270" s="18"/>
    </row>
    <row r="6271" ht="12.75">
      <c r="O6271" s="18"/>
    </row>
    <row r="6272" ht="12.75">
      <c r="O6272" s="18"/>
    </row>
    <row r="6273" ht="12.75">
      <c r="O6273" s="18"/>
    </row>
    <row r="6274" ht="12.75">
      <c r="O6274" s="18"/>
    </row>
    <row r="6275" ht="12.75">
      <c r="O6275" s="18"/>
    </row>
    <row r="6276" ht="12.75">
      <c r="O6276" s="18"/>
    </row>
    <row r="6277" ht="12.75">
      <c r="O6277" s="18"/>
    </row>
    <row r="6278" ht="12.75">
      <c r="O6278" s="18"/>
    </row>
    <row r="6279" ht="12.75">
      <c r="O6279" s="18"/>
    </row>
    <row r="6280" ht="12.75">
      <c r="O6280" s="18"/>
    </row>
    <row r="6281" ht="12.75">
      <c r="O6281" s="18"/>
    </row>
    <row r="6282" ht="12.75">
      <c r="O6282" s="18"/>
    </row>
    <row r="6283" ht="12.75">
      <c r="O6283" s="18"/>
    </row>
    <row r="6284" ht="12.75">
      <c r="O6284" s="18"/>
    </row>
    <row r="6285" ht="12.75">
      <c r="O6285" s="18"/>
    </row>
    <row r="6286" ht="12.75">
      <c r="O6286" s="18"/>
    </row>
    <row r="6287" ht="12.75">
      <c r="O6287" s="18"/>
    </row>
    <row r="6288" ht="12.75">
      <c r="O6288" s="18"/>
    </row>
    <row r="6289" ht="12.75">
      <c r="O6289" s="18"/>
    </row>
    <row r="6290" ht="12.75">
      <c r="O6290" s="18"/>
    </row>
    <row r="6291" ht="12.75">
      <c r="O6291" s="18"/>
    </row>
    <row r="6292" ht="12.75">
      <c r="O6292" s="18"/>
    </row>
    <row r="6293" ht="12.75">
      <c r="O6293" s="18"/>
    </row>
    <row r="6294" ht="12.75">
      <c r="O6294" s="18"/>
    </row>
    <row r="6295" ht="12.75">
      <c r="O6295" s="18"/>
    </row>
    <row r="6296" ht="12.75">
      <c r="O6296" s="18"/>
    </row>
    <row r="6297" ht="12.75">
      <c r="O6297" s="18"/>
    </row>
    <row r="6298" ht="12.75">
      <c r="O6298" s="18"/>
    </row>
    <row r="6299" ht="12.75">
      <c r="O6299" s="18"/>
    </row>
    <row r="6300" ht="12.75">
      <c r="O6300" s="18"/>
    </row>
    <row r="6301" ht="12.75">
      <c r="O6301" s="18"/>
    </row>
    <row r="6302" ht="12.75">
      <c r="O6302" s="18"/>
    </row>
    <row r="6303" ht="12.75">
      <c r="O6303" s="18"/>
    </row>
    <row r="6304" ht="12.75">
      <c r="O6304" s="18"/>
    </row>
    <row r="6305" ht="12.75">
      <c r="O6305" s="18"/>
    </row>
    <row r="6306" ht="12.75">
      <c r="O6306" s="18"/>
    </row>
    <row r="6307" ht="12.75">
      <c r="O6307" s="18"/>
    </row>
    <row r="6308" ht="12.75">
      <c r="O6308" s="18"/>
    </row>
    <row r="6309" ht="12.75">
      <c r="O6309" s="18"/>
    </row>
    <row r="6310" ht="12.75">
      <c r="O6310" s="18"/>
    </row>
    <row r="6311" ht="12.75">
      <c r="O6311" s="18"/>
    </row>
    <row r="6312" ht="12.75">
      <c r="O6312" s="18"/>
    </row>
    <row r="6313" ht="12.75">
      <c r="O6313" s="18"/>
    </row>
    <row r="6314" ht="12.75">
      <c r="O6314" s="18"/>
    </row>
    <row r="6315" ht="12.75">
      <c r="O6315" s="18"/>
    </row>
    <row r="6316" ht="12.75">
      <c r="O6316" s="18"/>
    </row>
    <row r="6317" ht="12.75">
      <c r="O6317" s="18"/>
    </row>
    <row r="6318" ht="12.75">
      <c r="O6318" s="18"/>
    </row>
    <row r="6319" ht="12.75">
      <c r="O6319" s="18"/>
    </row>
    <row r="6320" ht="12.75">
      <c r="O6320" s="18"/>
    </row>
    <row r="6321" ht="12.75">
      <c r="O6321" s="18"/>
    </row>
    <row r="6322" ht="12.75">
      <c r="O6322" s="18"/>
    </row>
    <row r="6323" ht="12.75">
      <c r="O6323" s="18"/>
    </row>
    <row r="6324" ht="12.75">
      <c r="O6324" s="18"/>
    </row>
    <row r="6325" ht="12.75">
      <c r="O6325" s="18"/>
    </row>
    <row r="6326" ht="12.75">
      <c r="O6326" s="18"/>
    </row>
    <row r="6327" ht="12.75">
      <c r="O6327" s="18"/>
    </row>
    <row r="6328" ht="12.75">
      <c r="O6328" s="18"/>
    </row>
    <row r="6329" ht="12.75">
      <c r="O6329" s="18"/>
    </row>
    <row r="6330" ht="12.75">
      <c r="O6330" s="18"/>
    </row>
    <row r="6331" ht="12.75">
      <c r="O6331" s="18"/>
    </row>
    <row r="6332" ht="12.75">
      <c r="O6332" s="18"/>
    </row>
    <row r="6333" ht="12.75">
      <c r="O6333" s="18"/>
    </row>
    <row r="6334" ht="12.75">
      <c r="O6334" s="18"/>
    </row>
    <row r="6335" ht="12.75">
      <c r="O6335" s="18"/>
    </row>
    <row r="6336" ht="12.75">
      <c r="O6336" s="18"/>
    </row>
    <row r="6337" ht="12.75">
      <c r="O6337" s="18"/>
    </row>
    <row r="6338" ht="12.75">
      <c r="O6338" s="18"/>
    </row>
    <row r="6339" ht="12.75">
      <c r="O6339" s="18"/>
    </row>
    <row r="6340" ht="12.75">
      <c r="O6340" s="18"/>
    </row>
    <row r="6341" ht="12.75">
      <c r="O6341" s="18"/>
    </row>
    <row r="6342" ht="12.75">
      <c r="O6342" s="18"/>
    </row>
    <row r="6343" ht="12.75">
      <c r="O6343" s="18"/>
    </row>
    <row r="6344" ht="12.75">
      <c r="O6344" s="18"/>
    </row>
    <row r="6345" ht="12.75">
      <c r="O6345" s="18"/>
    </row>
    <row r="6346" ht="12.75">
      <c r="O6346" s="18"/>
    </row>
    <row r="6347" ht="12.75">
      <c r="O6347" s="18"/>
    </row>
    <row r="6348" ht="12.75">
      <c r="O6348" s="18"/>
    </row>
    <row r="6349" ht="12.75">
      <c r="O6349" s="18"/>
    </row>
    <row r="6350" ht="12.75">
      <c r="O6350" s="18"/>
    </row>
    <row r="6351" ht="12.75">
      <c r="O6351" s="18"/>
    </row>
    <row r="6352" ht="12.75">
      <c r="O6352" s="18"/>
    </row>
    <row r="6353" ht="12.75">
      <c r="O6353" s="18"/>
    </row>
    <row r="6354" ht="12.75">
      <c r="O6354" s="18"/>
    </row>
    <row r="6355" ht="12.75">
      <c r="O6355" s="18"/>
    </row>
    <row r="6356" ht="12.75">
      <c r="O6356" s="18"/>
    </row>
    <row r="6357" ht="12.75">
      <c r="O6357" s="18"/>
    </row>
    <row r="6358" ht="12.75">
      <c r="O6358" s="18"/>
    </row>
    <row r="6359" ht="12.75">
      <c r="O6359" s="18"/>
    </row>
    <row r="6360" ht="12.75">
      <c r="O6360" s="18"/>
    </row>
    <row r="6361" ht="12.75">
      <c r="O6361" s="18"/>
    </row>
    <row r="6362" ht="12.75">
      <c r="O6362" s="18"/>
    </row>
    <row r="6363" ht="12.75">
      <c r="O6363" s="18"/>
    </row>
    <row r="6364" ht="12.75">
      <c r="O6364" s="18"/>
    </row>
    <row r="6365" ht="12.75">
      <c r="O6365" s="18"/>
    </row>
    <row r="6366" ht="12.75">
      <c r="O6366" s="18"/>
    </row>
    <row r="6367" ht="12.75">
      <c r="O6367" s="18"/>
    </row>
    <row r="6368" ht="12.75">
      <c r="O6368" s="18"/>
    </row>
    <row r="6369" ht="12.75">
      <c r="O6369" s="18"/>
    </row>
    <row r="6370" ht="12.75">
      <c r="O6370" s="18"/>
    </row>
    <row r="6371" ht="12.75">
      <c r="O6371" s="18"/>
    </row>
    <row r="6372" ht="12.75">
      <c r="O6372" s="18"/>
    </row>
    <row r="6373" ht="12.75">
      <c r="O6373" s="18"/>
    </row>
    <row r="6374" ht="12.75">
      <c r="O6374" s="18"/>
    </row>
    <row r="6375" ht="12.75">
      <c r="O6375" s="18"/>
    </row>
    <row r="6376" ht="12.75">
      <c r="O6376" s="18"/>
    </row>
    <row r="6377" ht="12.75">
      <c r="O6377" s="18"/>
    </row>
    <row r="6378" ht="12.75">
      <c r="O6378" s="18"/>
    </row>
    <row r="6379" ht="12.75">
      <c r="O6379" s="18"/>
    </row>
    <row r="6380" ht="12.75">
      <c r="O6380" s="18"/>
    </row>
    <row r="6381" ht="12.75">
      <c r="O6381" s="18"/>
    </row>
    <row r="6382" ht="12.75">
      <c r="O6382" s="18"/>
    </row>
    <row r="6383" ht="12.75">
      <c r="O6383" s="18"/>
    </row>
    <row r="6384" ht="12.75">
      <c r="O6384" s="18"/>
    </row>
    <row r="6385" ht="12.75">
      <c r="O6385" s="18"/>
    </row>
    <row r="6386" ht="12.75">
      <c r="O6386" s="18"/>
    </row>
    <row r="6387" ht="12.75">
      <c r="O6387" s="18"/>
    </row>
    <row r="6388" ht="12.75">
      <c r="O6388" s="18"/>
    </row>
    <row r="6389" ht="12.75">
      <c r="O6389" s="18"/>
    </row>
    <row r="6390" ht="12.75">
      <c r="O6390" s="18"/>
    </row>
    <row r="6391" ht="12.75">
      <c r="O6391" s="18"/>
    </row>
    <row r="6392" ht="12.75">
      <c r="O6392" s="18"/>
    </row>
    <row r="6393" ht="12.75">
      <c r="O6393" s="18"/>
    </row>
    <row r="6394" ht="12.75">
      <c r="O6394" s="18"/>
    </row>
    <row r="6395" ht="12.75">
      <c r="O6395" s="18"/>
    </row>
    <row r="6396" ht="12.75">
      <c r="O6396" s="18"/>
    </row>
    <row r="6397" ht="12.75">
      <c r="O6397" s="18"/>
    </row>
    <row r="6398" ht="12.75">
      <c r="O6398" s="18"/>
    </row>
    <row r="6399" ht="12.75">
      <c r="O6399" s="18"/>
    </row>
    <row r="6400" ht="12.75">
      <c r="O6400" s="18"/>
    </row>
    <row r="6401" ht="12.75">
      <c r="O6401" s="18"/>
    </row>
    <row r="6402" ht="12.75">
      <c r="O6402" s="18"/>
    </row>
    <row r="6403" ht="12.75">
      <c r="O6403" s="18"/>
    </row>
    <row r="6404" ht="12.75">
      <c r="O6404" s="18"/>
    </row>
    <row r="6405" ht="12.75">
      <c r="O6405" s="18"/>
    </row>
    <row r="6406" ht="12.75">
      <c r="O6406" s="18"/>
    </row>
    <row r="6407" ht="12.75">
      <c r="O6407" s="18"/>
    </row>
    <row r="6408" ht="12.75">
      <c r="O6408" s="18"/>
    </row>
    <row r="6409" ht="12.75">
      <c r="O6409" s="18"/>
    </row>
    <row r="6410" ht="12.75">
      <c r="O6410" s="18"/>
    </row>
    <row r="6411" ht="12.75">
      <c r="O6411" s="18"/>
    </row>
    <row r="6412" ht="12.75">
      <c r="O6412" s="18"/>
    </row>
    <row r="6413" ht="12.75">
      <c r="O6413" s="18"/>
    </row>
    <row r="6414" ht="12.75">
      <c r="O6414" s="18"/>
    </row>
    <row r="6415" ht="12.75">
      <c r="O6415" s="18"/>
    </row>
    <row r="6416" ht="12.75">
      <c r="O6416" s="18"/>
    </row>
    <row r="6417" ht="12.75">
      <c r="O6417" s="18"/>
    </row>
    <row r="6418" ht="12.75">
      <c r="O6418" s="18"/>
    </row>
    <row r="6419" ht="12.75">
      <c r="O6419" s="18"/>
    </row>
    <row r="6420" ht="12.75">
      <c r="O6420" s="18"/>
    </row>
    <row r="6421" ht="12.75">
      <c r="O6421" s="18"/>
    </row>
    <row r="6422" ht="12.75">
      <c r="O6422" s="18"/>
    </row>
    <row r="6423" ht="12.75">
      <c r="O6423" s="18"/>
    </row>
    <row r="6424" ht="12.75">
      <c r="O6424" s="18"/>
    </row>
    <row r="6425" ht="12.75">
      <c r="O6425" s="18"/>
    </row>
    <row r="6426" ht="12.75">
      <c r="O6426" s="18"/>
    </row>
    <row r="6427" ht="12.75">
      <c r="O6427" s="18"/>
    </row>
    <row r="6428" ht="12.75">
      <c r="O6428" s="18"/>
    </row>
    <row r="6429" ht="12.75">
      <c r="O6429" s="18"/>
    </row>
    <row r="6430" ht="12.75">
      <c r="O6430" s="18"/>
    </row>
    <row r="6431" ht="12.75">
      <c r="O6431" s="18"/>
    </row>
    <row r="6432" ht="12.75">
      <c r="O6432" s="18"/>
    </row>
    <row r="6433" ht="12.75">
      <c r="O6433" s="18"/>
    </row>
    <row r="6434" ht="12.75">
      <c r="O6434" s="18"/>
    </row>
    <row r="6435" ht="12.75">
      <c r="O6435" s="18"/>
    </row>
    <row r="6436" ht="12.75">
      <c r="O6436" s="18"/>
    </row>
    <row r="6437" ht="12.75">
      <c r="O6437" s="18"/>
    </row>
    <row r="6438" ht="12.75">
      <c r="O6438" s="18"/>
    </row>
    <row r="6439" ht="12.75">
      <c r="O6439" s="18"/>
    </row>
    <row r="6440" ht="12.75">
      <c r="O6440" s="18"/>
    </row>
    <row r="6441" ht="12.75">
      <c r="O6441" s="18"/>
    </row>
    <row r="6442" ht="12.75">
      <c r="O6442" s="18"/>
    </row>
    <row r="6443" ht="12.75">
      <c r="O6443" s="18"/>
    </row>
    <row r="6444" ht="12.75">
      <c r="O6444" s="18"/>
    </row>
    <row r="6445" ht="12.75">
      <c r="O6445" s="18"/>
    </row>
    <row r="6446" ht="12.75">
      <c r="O6446" s="18"/>
    </row>
    <row r="6447" ht="12.75">
      <c r="O6447" s="18"/>
    </row>
    <row r="6448" ht="12.75">
      <c r="O6448" s="18"/>
    </row>
    <row r="6449" ht="12.75">
      <c r="O6449" s="18"/>
    </row>
    <row r="6450" ht="12.75">
      <c r="O6450" s="18"/>
    </row>
    <row r="6451" ht="12.75">
      <c r="O6451" s="18"/>
    </row>
    <row r="6452" ht="12.75">
      <c r="O6452" s="18"/>
    </row>
    <row r="6453" ht="12.75">
      <c r="O6453" s="18"/>
    </row>
    <row r="6454" ht="12.75">
      <c r="O6454" s="18"/>
    </row>
    <row r="6455" ht="12.75">
      <c r="O6455" s="18"/>
    </row>
    <row r="6456" ht="12.75">
      <c r="O6456" s="18"/>
    </row>
    <row r="6457" ht="12.75">
      <c r="O6457" s="18"/>
    </row>
    <row r="6458" ht="12.75">
      <c r="O6458" s="18"/>
    </row>
    <row r="6459" ht="12.75">
      <c r="O6459" s="18"/>
    </row>
    <row r="6460" ht="12.75">
      <c r="O6460" s="18"/>
    </row>
    <row r="6461" ht="12.75">
      <c r="O6461" s="18"/>
    </row>
    <row r="6462" ht="12.75">
      <c r="O6462" s="18"/>
    </row>
    <row r="6463" ht="12.75">
      <c r="O6463" s="18"/>
    </row>
    <row r="6464" ht="12.75">
      <c r="O6464" s="18"/>
    </row>
    <row r="6465" ht="12.75">
      <c r="O6465" s="18"/>
    </row>
    <row r="6466" ht="12.75">
      <c r="O6466" s="18"/>
    </row>
    <row r="6467" ht="12.75">
      <c r="O6467" s="18"/>
    </row>
    <row r="6468" ht="12.75">
      <c r="O6468" s="18"/>
    </row>
    <row r="6469" ht="12.75">
      <c r="O6469" s="18"/>
    </row>
    <row r="6470" ht="12.75">
      <c r="O6470" s="18"/>
    </row>
    <row r="6471" ht="12.75">
      <c r="O6471" s="18"/>
    </row>
    <row r="6472" ht="12.75">
      <c r="O6472" s="18"/>
    </row>
    <row r="6473" ht="12.75">
      <c r="O6473" s="18"/>
    </row>
    <row r="6474" ht="12.75">
      <c r="O6474" s="18"/>
    </row>
    <row r="6475" ht="12.75">
      <c r="O6475" s="18"/>
    </row>
    <row r="6476" ht="12.75">
      <c r="O6476" s="18"/>
    </row>
    <row r="6477" ht="12.75">
      <c r="O6477" s="18"/>
    </row>
    <row r="6478" ht="12.75">
      <c r="O6478" s="18"/>
    </row>
    <row r="6479" ht="12.75">
      <c r="O6479" s="18"/>
    </row>
    <row r="6480" ht="12.75">
      <c r="O6480" s="18"/>
    </row>
    <row r="6481" ht="12.75">
      <c r="O6481" s="18"/>
    </row>
    <row r="6482" ht="12.75">
      <c r="O6482" s="18"/>
    </row>
    <row r="6483" ht="12.75">
      <c r="O6483" s="18"/>
    </row>
    <row r="6484" ht="12.75">
      <c r="O6484" s="18"/>
    </row>
    <row r="6485" ht="12.75">
      <c r="O6485" s="18"/>
    </row>
    <row r="6486" ht="12.75">
      <c r="O6486" s="18"/>
    </row>
    <row r="6487" ht="12.75">
      <c r="O6487" s="18"/>
    </row>
    <row r="6488" ht="12.75">
      <c r="O6488" s="18"/>
    </row>
    <row r="6489" ht="12.75">
      <c r="O6489" s="18"/>
    </row>
    <row r="6490" ht="12.75">
      <c r="O6490" s="18"/>
    </row>
    <row r="6491" ht="12.75">
      <c r="O6491" s="18"/>
    </row>
    <row r="6492" ht="12.75">
      <c r="O6492" s="18"/>
    </row>
    <row r="6493" ht="12.75">
      <c r="O6493" s="18"/>
    </row>
    <row r="6494" ht="12.75">
      <c r="O6494" s="18"/>
    </row>
    <row r="6495" ht="12.75">
      <c r="O6495" s="18"/>
    </row>
    <row r="6496" ht="12.75">
      <c r="O6496" s="18"/>
    </row>
    <row r="6497" ht="12.75">
      <c r="O6497" s="18"/>
    </row>
    <row r="6498" ht="12.75">
      <c r="O6498" s="18"/>
    </row>
    <row r="6499" ht="12.75">
      <c r="O6499" s="18"/>
    </row>
    <row r="6500" ht="12.75">
      <c r="O6500" s="18"/>
    </row>
    <row r="6501" ht="12.75">
      <c r="O6501" s="18"/>
    </row>
    <row r="6502" ht="12.75">
      <c r="O6502" s="18"/>
    </row>
    <row r="6503" ht="12.75">
      <c r="O6503" s="18"/>
    </row>
    <row r="6504" ht="12.75">
      <c r="O6504" s="18"/>
    </row>
    <row r="6505" ht="12.75">
      <c r="O6505" s="18"/>
    </row>
    <row r="6506" ht="12.75">
      <c r="O6506" s="18"/>
    </row>
    <row r="6507" ht="12.75">
      <c r="O6507" s="18"/>
    </row>
    <row r="6508" ht="12.75">
      <c r="O6508" s="18"/>
    </row>
    <row r="6509" ht="12.75">
      <c r="O6509" s="18"/>
    </row>
    <row r="6510" ht="12.75">
      <c r="O6510" s="18"/>
    </row>
    <row r="6511" ht="12.75">
      <c r="O6511" s="18"/>
    </row>
    <row r="6512" ht="12.75">
      <c r="O6512" s="18"/>
    </row>
    <row r="6513" ht="12.75">
      <c r="O6513" s="18"/>
    </row>
    <row r="6514" ht="12.75">
      <c r="O6514" s="18"/>
    </row>
    <row r="6515" ht="12.75">
      <c r="O6515" s="18"/>
    </row>
    <row r="6516" ht="12.75">
      <c r="O6516" s="18"/>
    </row>
    <row r="6517" ht="12.75">
      <c r="O6517" s="18"/>
    </row>
    <row r="6518" ht="12.75">
      <c r="O6518" s="18"/>
    </row>
    <row r="6519" ht="12.75">
      <c r="O6519" s="18"/>
    </row>
    <row r="6520" ht="12.75">
      <c r="O6520" s="18"/>
    </row>
    <row r="6521" ht="12.75">
      <c r="O6521" s="18"/>
    </row>
    <row r="6522" ht="12.75">
      <c r="O6522" s="18"/>
    </row>
    <row r="6523" ht="12.75">
      <c r="O6523" s="18"/>
    </row>
    <row r="6524" ht="12.75">
      <c r="O6524" s="18"/>
    </row>
    <row r="6525" ht="12.75">
      <c r="O6525" s="18"/>
    </row>
    <row r="6526" ht="12.75">
      <c r="O6526" s="18"/>
    </row>
    <row r="6527" ht="12.75">
      <c r="O6527" s="18"/>
    </row>
    <row r="6528" ht="12.75">
      <c r="O6528" s="18"/>
    </row>
    <row r="6529" ht="12.75">
      <c r="O6529" s="18"/>
    </row>
    <row r="6530" ht="12.75">
      <c r="O6530" s="18"/>
    </row>
    <row r="6531" ht="12.75">
      <c r="O6531" s="18"/>
    </row>
    <row r="6532" ht="12.75">
      <c r="O6532" s="18"/>
    </row>
    <row r="6533" ht="12.75">
      <c r="O6533" s="18"/>
    </row>
    <row r="6534" ht="12.75">
      <c r="O6534" s="18"/>
    </row>
    <row r="6535" ht="12.75">
      <c r="O6535" s="18"/>
    </row>
    <row r="6536" ht="12.75">
      <c r="O6536" s="18"/>
    </row>
    <row r="6537" ht="12.75">
      <c r="O6537" s="18"/>
    </row>
    <row r="6538" ht="12.75">
      <c r="O6538" s="18"/>
    </row>
    <row r="6539" ht="12.75">
      <c r="O6539" s="18"/>
    </row>
    <row r="6540" ht="12.75">
      <c r="O6540" s="18"/>
    </row>
    <row r="6541" ht="12.75">
      <c r="O6541" s="18"/>
    </row>
    <row r="6542" ht="12.75">
      <c r="O6542" s="18"/>
    </row>
    <row r="6543" ht="12.75">
      <c r="O6543" s="18"/>
    </row>
    <row r="6544" ht="12.75">
      <c r="O6544" s="18"/>
    </row>
    <row r="6545" ht="12.75">
      <c r="O6545" s="18"/>
    </row>
    <row r="6546" ht="12.75">
      <c r="O6546" s="18"/>
    </row>
    <row r="6547" ht="12.75">
      <c r="O6547" s="18"/>
    </row>
    <row r="6548" ht="12.75">
      <c r="O6548" s="18"/>
    </row>
    <row r="6549" ht="12.75">
      <c r="O6549" s="18"/>
    </row>
    <row r="6550" ht="12.75">
      <c r="O6550" s="18"/>
    </row>
    <row r="6551" ht="12.75">
      <c r="O6551" s="18"/>
    </row>
    <row r="6552" ht="12.75">
      <c r="O6552" s="18"/>
    </row>
    <row r="6553" ht="12.75">
      <c r="O6553" s="18"/>
    </row>
    <row r="6554" ht="12.75">
      <c r="O6554" s="18"/>
    </row>
    <row r="6555" ht="12.75">
      <c r="O6555" s="18"/>
    </row>
    <row r="6556" ht="12.75">
      <c r="O6556" s="18"/>
    </row>
    <row r="6557" ht="12.75">
      <c r="O6557" s="18"/>
    </row>
    <row r="6558" ht="12.75">
      <c r="O6558" s="18"/>
    </row>
    <row r="6559" ht="12.75">
      <c r="O6559" s="18"/>
    </row>
    <row r="6560" ht="12.75">
      <c r="O6560" s="18"/>
    </row>
    <row r="6561" ht="12.75">
      <c r="O6561" s="18"/>
    </row>
    <row r="6562" ht="12.75">
      <c r="O6562" s="18"/>
    </row>
    <row r="6563" ht="12.75">
      <c r="O6563" s="18"/>
    </row>
    <row r="6564" ht="12.75">
      <c r="O6564" s="18"/>
    </row>
    <row r="6565" ht="12.75">
      <c r="O6565" s="18"/>
    </row>
    <row r="6566" ht="12.75">
      <c r="O6566" s="18"/>
    </row>
    <row r="6567" ht="12.75">
      <c r="O6567" s="18"/>
    </row>
    <row r="6568" ht="12.75">
      <c r="O6568" s="18"/>
    </row>
    <row r="6569" ht="12.75">
      <c r="O6569" s="18"/>
    </row>
    <row r="6570" ht="12.75">
      <c r="O6570" s="18"/>
    </row>
    <row r="6571" ht="12.75">
      <c r="O6571" s="18"/>
    </row>
    <row r="6572" ht="12.75">
      <c r="O6572" s="18"/>
    </row>
    <row r="6573" ht="12.75">
      <c r="O6573" s="18"/>
    </row>
    <row r="6574" ht="12.75">
      <c r="O6574" s="18"/>
    </row>
    <row r="6575" ht="12.75">
      <c r="O6575" s="18"/>
    </row>
    <row r="6576" ht="12.75">
      <c r="O6576" s="18"/>
    </row>
    <row r="6577" ht="12.75">
      <c r="O6577" s="18"/>
    </row>
    <row r="6578" ht="12.75">
      <c r="O6578" s="18"/>
    </row>
    <row r="6579" ht="12.75">
      <c r="O6579" s="18"/>
    </row>
    <row r="6580" ht="12.75">
      <c r="O6580" s="18"/>
    </row>
    <row r="6581" ht="12.75">
      <c r="O6581" s="18"/>
    </row>
    <row r="6582" ht="12.75">
      <c r="O6582" s="18"/>
    </row>
    <row r="6583" ht="12.75">
      <c r="O6583" s="18"/>
    </row>
    <row r="6584" ht="12.75">
      <c r="O6584" s="18"/>
    </row>
    <row r="6585" ht="12.75">
      <c r="O6585" s="18"/>
    </row>
    <row r="6586" ht="12.75">
      <c r="O6586" s="18"/>
    </row>
    <row r="6587" ht="12.75">
      <c r="O6587" s="18"/>
    </row>
    <row r="6588" ht="12.75">
      <c r="O6588" s="18"/>
    </row>
    <row r="6589" ht="12.75">
      <c r="O6589" s="18"/>
    </row>
    <row r="6590" ht="12.75">
      <c r="O6590" s="18"/>
    </row>
    <row r="6591" ht="12.75">
      <c r="O6591" s="18"/>
    </row>
    <row r="6592" ht="12.75">
      <c r="O6592" s="18"/>
    </row>
    <row r="6593" ht="12.75">
      <c r="O6593" s="18"/>
    </row>
    <row r="6594" ht="12.75">
      <c r="O6594" s="18"/>
    </row>
    <row r="6595" ht="12.75">
      <c r="O6595" s="18"/>
    </row>
    <row r="6596" ht="12.75">
      <c r="O6596" s="18"/>
    </row>
    <row r="6597" ht="12.75">
      <c r="O6597" s="18"/>
    </row>
    <row r="6598" ht="12.75">
      <c r="O6598" s="18"/>
    </row>
    <row r="6599" ht="12.75">
      <c r="O6599" s="18"/>
    </row>
    <row r="6600" ht="12.75">
      <c r="O6600" s="18"/>
    </row>
    <row r="6601" ht="12.75">
      <c r="O6601" s="18"/>
    </row>
    <row r="6602" ht="12.75">
      <c r="O6602" s="18"/>
    </row>
    <row r="6603" ht="12.75">
      <c r="O6603" s="18"/>
    </row>
    <row r="6604" ht="12.75">
      <c r="O6604" s="18"/>
    </row>
    <row r="6605" ht="12.75">
      <c r="O6605" s="18"/>
    </row>
    <row r="6606" ht="12.75">
      <c r="O6606" s="18"/>
    </row>
    <row r="6607" ht="12.75">
      <c r="O6607" s="18"/>
    </row>
    <row r="6608" ht="12.75">
      <c r="O6608" s="18"/>
    </row>
    <row r="6609" ht="12.75">
      <c r="O6609" s="18"/>
    </row>
    <row r="6610" ht="12.75">
      <c r="O6610" s="18"/>
    </row>
    <row r="6611" ht="12.75">
      <c r="O6611" s="18"/>
    </row>
    <row r="6612" ht="12.75">
      <c r="O6612" s="18"/>
    </row>
    <row r="6613" ht="12.75">
      <c r="O6613" s="18"/>
    </row>
    <row r="6614" ht="12.75">
      <c r="O6614" s="18"/>
    </row>
    <row r="6615" ht="12.75">
      <c r="O6615" s="18"/>
    </row>
    <row r="6616" ht="12.75">
      <c r="O6616" s="18"/>
    </row>
    <row r="6617" ht="12.75">
      <c r="O6617" s="18"/>
    </row>
    <row r="6618" ht="12.75">
      <c r="O6618" s="18"/>
    </row>
    <row r="6619" ht="12.75">
      <c r="O6619" s="18"/>
    </row>
    <row r="6620" ht="12.75">
      <c r="O6620" s="18"/>
    </row>
    <row r="6621" ht="12.75">
      <c r="O6621" s="18"/>
    </row>
    <row r="6622" ht="12.75">
      <c r="O6622" s="18"/>
    </row>
    <row r="6623" ht="12.75">
      <c r="O6623" s="18"/>
    </row>
    <row r="6624" ht="12.75">
      <c r="O6624" s="18"/>
    </row>
    <row r="6625" ht="12.75">
      <c r="O6625" s="18"/>
    </row>
    <row r="6626" ht="12.75">
      <c r="O6626" s="18"/>
    </row>
    <row r="6627" ht="12.75">
      <c r="O6627" s="18"/>
    </row>
    <row r="6628" ht="12.75">
      <c r="O6628" s="18"/>
    </row>
    <row r="6629" ht="12.75">
      <c r="O6629" s="18"/>
    </row>
    <row r="6630" ht="12.75">
      <c r="O6630" s="18"/>
    </row>
    <row r="6631" ht="12.75">
      <c r="O6631" s="18"/>
    </row>
    <row r="6632" ht="12.75">
      <c r="O6632" s="18"/>
    </row>
    <row r="6633" ht="12.75">
      <c r="O6633" s="18"/>
    </row>
    <row r="6634" ht="12.75">
      <c r="O6634" s="18"/>
    </row>
    <row r="6635" ht="12.75">
      <c r="O6635" s="18"/>
    </row>
    <row r="6636" ht="12.75">
      <c r="O6636" s="18"/>
    </row>
    <row r="6637" ht="12.75">
      <c r="O6637" s="18"/>
    </row>
    <row r="6638" ht="12.75">
      <c r="O6638" s="18"/>
    </row>
    <row r="6639" ht="12.75">
      <c r="O6639" s="18"/>
    </row>
    <row r="6640" ht="12.75">
      <c r="O6640" s="18"/>
    </row>
    <row r="6641" ht="12.75">
      <c r="O6641" s="18"/>
    </row>
    <row r="6642" ht="12.75">
      <c r="O6642" s="18"/>
    </row>
    <row r="6643" ht="12.75">
      <c r="O6643" s="18"/>
    </row>
    <row r="6644" ht="12.75">
      <c r="O6644" s="18"/>
    </row>
    <row r="6645" ht="12.75">
      <c r="O6645" s="18"/>
    </row>
    <row r="6646" ht="12.75">
      <c r="O6646" s="18"/>
    </row>
    <row r="6647" ht="12.75">
      <c r="O6647" s="18"/>
    </row>
    <row r="6648" ht="12.75">
      <c r="O6648" s="18"/>
    </row>
    <row r="6649" ht="12.75">
      <c r="O6649" s="18"/>
    </row>
    <row r="6650" ht="12.75">
      <c r="O6650" s="18"/>
    </row>
    <row r="6651" ht="12.75">
      <c r="O6651" s="18"/>
    </row>
    <row r="6652" ht="12.75">
      <c r="O6652" s="18"/>
    </row>
    <row r="6653" ht="12.75">
      <c r="O6653" s="18"/>
    </row>
    <row r="6654" ht="12.75">
      <c r="O6654" s="18"/>
    </row>
    <row r="6655" ht="12.75">
      <c r="O6655" s="18"/>
    </row>
    <row r="6656" ht="12.75">
      <c r="O6656" s="18"/>
    </row>
    <row r="6657" ht="12.75">
      <c r="O6657" s="18"/>
    </row>
    <row r="6658" ht="12.75">
      <c r="O6658" s="18"/>
    </row>
    <row r="6659" ht="12.75">
      <c r="O6659" s="18"/>
    </row>
    <row r="6660" ht="12.75">
      <c r="O6660" s="18"/>
    </row>
    <row r="6661" ht="12.75">
      <c r="O6661" s="18"/>
    </row>
    <row r="6662" ht="12.75">
      <c r="O6662" s="18"/>
    </row>
    <row r="6663" ht="12.75">
      <c r="O6663" s="18"/>
    </row>
    <row r="6664" ht="12.75">
      <c r="O6664" s="18"/>
    </row>
    <row r="6665" ht="12.75">
      <c r="O6665" s="18"/>
    </row>
    <row r="6666" ht="12.75">
      <c r="O6666" s="18"/>
    </row>
    <row r="6667" ht="12.75">
      <c r="O6667" s="18"/>
    </row>
    <row r="6668" ht="12.75">
      <c r="O6668" s="18"/>
    </row>
    <row r="6669" ht="12.75">
      <c r="O6669" s="18"/>
    </row>
    <row r="6670" ht="12.75">
      <c r="O6670" s="18"/>
    </row>
    <row r="6671" ht="12.75">
      <c r="O6671" s="18"/>
    </row>
    <row r="6672" ht="12.75">
      <c r="O6672" s="18"/>
    </row>
    <row r="6673" ht="12.75">
      <c r="O6673" s="18"/>
    </row>
    <row r="6674" ht="12.75">
      <c r="O6674" s="18"/>
    </row>
    <row r="6675" ht="12.75">
      <c r="O6675" s="18"/>
    </row>
    <row r="6676" ht="12.75">
      <c r="O6676" s="18"/>
    </row>
    <row r="6677" ht="12.75">
      <c r="O6677" s="18"/>
    </row>
    <row r="6678" ht="12.75">
      <c r="O6678" s="18"/>
    </row>
    <row r="6679" ht="12.75">
      <c r="O6679" s="18"/>
    </row>
    <row r="6680" ht="12.75">
      <c r="O6680" s="18"/>
    </row>
    <row r="6681" ht="12.75">
      <c r="O6681" s="18"/>
    </row>
    <row r="6682" ht="12.75">
      <c r="O6682" s="18"/>
    </row>
    <row r="6683" ht="12.75">
      <c r="O6683" s="18"/>
    </row>
    <row r="6684" ht="12.75">
      <c r="O6684" s="18"/>
    </row>
    <row r="6685" ht="12.75">
      <c r="O6685" s="18"/>
    </row>
    <row r="6686" ht="12.75">
      <c r="O6686" s="18"/>
    </row>
    <row r="6687" ht="12.75">
      <c r="O6687" s="18"/>
    </row>
    <row r="6688" ht="12.75">
      <c r="O6688" s="18"/>
    </row>
    <row r="6689" ht="12.75">
      <c r="O6689" s="18"/>
    </row>
    <row r="6690" ht="12.75">
      <c r="O6690" s="18"/>
    </row>
    <row r="6691" ht="12.75">
      <c r="O6691" s="18"/>
    </row>
    <row r="6692" ht="12.75">
      <c r="O6692" s="18"/>
    </row>
    <row r="6693" ht="12.75">
      <c r="O6693" s="18"/>
    </row>
    <row r="6694" ht="12.75">
      <c r="O6694" s="18"/>
    </row>
    <row r="6695" ht="12.75">
      <c r="O6695" s="18"/>
    </row>
    <row r="6696" ht="12.75">
      <c r="O6696" s="18"/>
    </row>
    <row r="6697" ht="12.75">
      <c r="O6697" s="18"/>
    </row>
    <row r="6698" ht="12.75">
      <c r="O6698" s="18"/>
    </row>
    <row r="6699" ht="12.75">
      <c r="O6699" s="18"/>
    </row>
    <row r="6700" ht="12.75">
      <c r="O6700" s="18"/>
    </row>
    <row r="6701" ht="12.75">
      <c r="O6701" s="18"/>
    </row>
    <row r="6702" ht="12.75">
      <c r="O6702" s="18"/>
    </row>
    <row r="6703" ht="12.75">
      <c r="O6703" s="18"/>
    </row>
    <row r="6704" ht="12.75">
      <c r="O6704" s="18"/>
    </row>
    <row r="6705" ht="12.75">
      <c r="O6705" s="18"/>
    </row>
    <row r="6706" ht="12.75">
      <c r="O6706" s="18"/>
    </row>
    <row r="6707" ht="12.75">
      <c r="O6707" s="18"/>
    </row>
    <row r="6708" ht="12.75">
      <c r="O6708" s="18"/>
    </row>
    <row r="6709" ht="12.75">
      <c r="O6709" s="18"/>
    </row>
    <row r="6710" ht="12.75">
      <c r="O6710" s="18"/>
    </row>
    <row r="6711" ht="12.75">
      <c r="O6711" s="18"/>
    </row>
    <row r="6712" ht="12.75">
      <c r="O6712" s="18"/>
    </row>
    <row r="6713" ht="12.75">
      <c r="O6713" s="18"/>
    </row>
    <row r="6714" ht="12.75">
      <c r="O6714" s="18"/>
    </row>
    <row r="6715" ht="12.75">
      <c r="O6715" s="18"/>
    </row>
    <row r="6716" ht="12.75">
      <c r="O6716" s="18"/>
    </row>
    <row r="6717" ht="12.75">
      <c r="O6717" s="18"/>
    </row>
    <row r="6718" ht="12.75">
      <c r="O6718" s="18"/>
    </row>
    <row r="6719" ht="12.75">
      <c r="O6719" s="18"/>
    </row>
    <row r="6720" ht="12.75">
      <c r="O6720" s="18"/>
    </row>
    <row r="6721" ht="12.75">
      <c r="O6721" s="18"/>
    </row>
    <row r="6722" ht="12.75">
      <c r="O6722" s="18"/>
    </row>
    <row r="6723" ht="12.75">
      <c r="O6723" s="18"/>
    </row>
    <row r="6724" ht="12.75">
      <c r="O6724" s="18"/>
    </row>
    <row r="6725" ht="12.75">
      <c r="O6725" s="18"/>
    </row>
    <row r="6726" ht="12.75">
      <c r="O6726" s="18"/>
    </row>
    <row r="6727" ht="12.75">
      <c r="O6727" s="18"/>
    </row>
    <row r="6728" ht="12.75">
      <c r="O6728" s="18"/>
    </row>
    <row r="6729" ht="12.75">
      <c r="O6729" s="18"/>
    </row>
    <row r="6730" ht="12.75">
      <c r="O6730" s="18"/>
    </row>
    <row r="6731" ht="12.75">
      <c r="O6731" s="18"/>
    </row>
    <row r="6732" ht="12.75">
      <c r="O6732" s="18"/>
    </row>
    <row r="6733" ht="12.75">
      <c r="O6733" s="18"/>
    </row>
    <row r="6734" ht="12.75">
      <c r="O6734" s="18"/>
    </row>
    <row r="6735" ht="12.75">
      <c r="O6735" s="18"/>
    </row>
    <row r="6736" ht="12.75">
      <c r="O6736" s="18"/>
    </row>
    <row r="6737" ht="12.75">
      <c r="O6737" s="18"/>
    </row>
    <row r="6738" ht="12.75">
      <c r="O6738" s="18"/>
    </row>
    <row r="6739" ht="12.75">
      <c r="O6739" s="18"/>
    </row>
    <row r="6740" ht="12.75">
      <c r="O6740" s="18"/>
    </row>
    <row r="6741" ht="12.75">
      <c r="O6741" s="18"/>
    </row>
    <row r="6742" ht="12.75">
      <c r="O6742" s="18"/>
    </row>
    <row r="6743" ht="12.75">
      <c r="O6743" s="18"/>
    </row>
    <row r="6744" ht="12.75">
      <c r="O6744" s="18"/>
    </row>
    <row r="6745" ht="12.75">
      <c r="O6745" s="18"/>
    </row>
    <row r="6746" ht="12.75">
      <c r="O6746" s="18"/>
    </row>
    <row r="6747" ht="12.75">
      <c r="O6747" s="18"/>
    </row>
    <row r="6748" ht="12.75">
      <c r="O6748" s="18"/>
    </row>
    <row r="6749" ht="12.75">
      <c r="O6749" s="18"/>
    </row>
    <row r="6750" ht="12.75">
      <c r="O6750" s="18"/>
    </row>
    <row r="6751" ht="12.75">
      <c r="O6751" s="18"/>
    </row>
    <row r="6752" ht="12.75">
      <c r="O6752" s="18"/>
    </row>
    <row r="6753" ht="12.75">
      <c r="O6753" s="18"/>
    </row>
    <row r="6754" ht="12.75">
      <c r="O6754" s="18"/>
    </row>
    <row r="6755" ht="12.75">
      <c r="O6755" s="18"/>
    </row>
    <row r="6756" ht="12.75">
      <c r="O6756" s="18"/>
    </row>
    <row r="6757" ht="12.75">
      <c r="O6757" s="18"/>
    </row>
    <row r="6758" ht="12.75">
      <c r="O6758" s="18"/>
    </row>
    <row r="6759" ht="12.75">
      <c r="O6759" s="18"/>
    </row>
    <row r="6760" ht="12.75">
      <c r="O6760" s="18"/>
    </row>
    <row r="6761" ht="12.75">
      <c r="O6761" s="18"/>
    </row>
    <row r="6762" ht="12.75">
      <c r="O6762" s="18"/>
    </row>
    <row r="6763" ht="12.75">
      <c r="O6763" s="18"/>
    </row>
    <row r="6764" ht="12.75">
      <c r="O6764" s="18"/>
    </row>
    <row r="6765" ht="12.75">
      <c r="O6765" s="18"/>
    </row>
    <row r="6766" ht="12.75">
      <c r="O6766" s="18"/>
    </row>
    <row r="6767" ht="12.75">
      <c r="O6767" s="18"/>
    </row>
    <row r="6768" ht="12.75">
      <c r="O6768" s="18"/>
    </row>
    <row r="6769" ht="12.75">
      <c r="O6769" s="18"/>
    </row>
    <row r="6770" ht="12.75">
      <c r="O6770" s="18"/>
    </row>
    <row r="6771" ht="12.75">
      <c r="O6771" s="18"/>
    </row>
    <row r="6772" ht="12.75">
      <c r="O6772" s="18"/>
    </row>
    <row r="6773" ht="12.75">
      <c r="O6773" s="18"/>
    </row>
    <row r="6774" ht="12.75">
      <c r="O6774" s="18"/>
    </row>
    <row r="6775" ht="12.75">
      <c r="O6775" s="18"/>
    </row>
    <row r="6776" ht="12.75">
      <c r="O6776" s="18"/>
    </row>
    <row r="6777" ht="12.75">
      <c r="O6777" s="18"/>
    </row>
    <row r="6778" ht="12.75">
      <c r="O6778" s="18"/>
    </row>
    <row r="6779" ht="12.75">
      <c r="O6779" s="18"/>
    </row>
    <row r="6780" ht="12.75">
      <c r="O6780" s="18"/>
    </row>
    <row r="6781" ht="12.75">
      <c r="O6781" s="18"/>
    </row>
    <row r="6782" ht="12.75">
      <c r="O6782" s="18"/>
    </row>
    <row r="6783" ht="12.75">
      <c r="O6783" s="18"/>
    </row>
    <row r="6784" ht="12.75">
      <c r="O6784" s="18"/>
    </row>
    <row r="6785" ht="12.75">
      <c r="O6785" s="18"/>
    </row>
    <row r="6786" ht="12.75">
      <c r="O6786" s="18"/>
    </row>
    <row r="6787" ht="12.75">
      <c r="O6787" s="18"/>
    </row>
    <row r="6788" ht="12.75">
      <c r="O6788" s="18"/>
    </row>
    <row r="6789" ht="12.75">
      <c r="O6789" s="18"/>
    </row>
    <row r="6790" ht="12.75">
      <c r="O6790" s="18"/>
    </row>
    <row r="6791" ht="12.75">
      <c r="O6791" s="18"/>
    </row>
    <row r="6792" ht="12.75">
      <c r="O6792" s="18"/>
    </row>
    <row r="6793" ht="12.75">
      <c r="O6793" s="18"/>
    </row>
    <row r="6794" ht="12.75">
      <c r="O6794" s="18"/>
    </row>
    <row r="6795" ht="12.75">
      <c r="O6795" s="18"/>
    </row>
    <row r="6796" ht="12.75">
      <c r="O6796" s="18"/>
    </row>
    <row r="6797" ht="12.75">
      <c r="O6797" s="18"/>
    </row>
    <row r="6798" ht="12.75">
      <c r="O6798" s="18"/>
    </row>
    <row r="6799" ht="12.75">
      <c r="O6799" s="18"/>
    </row>
    <row r="6800" ht="12.75">
      <c r="O6800" s="18"/>
    </row>
    <row r="6801" ht="12.75">
      <c r="O6801" s="18"/>
    </row>
    <row r="6802" ht="12.75">
      <c r="O6802" s="18"/>
    </row>
    <row r="6803" ht="12.75">
      <c r="O6803" s="18"/>
    </row>
    <row r="6804" ht="12.75">
      <c r="O6804" s="18"/>
    </row>
    <row r="6805" ht="12.75">
      <c r="O6805" s="18"/>
    </row>
    <row r="6806" ht="12.75">
      <c r="O6806" s="18"/>
    </row>
    <row r="6807" ht="12.75">
      <c r="O6807" s="18"/>
    </row>
    <row r="6808" ht="12.75">
      <c r="O6808" s="18"/>
    </row>
    <row r="6809" ht="12.75">
      <c r="O6809" s="18"/>
    </row>
    <row r="6810" ht="12.75">
      <c r="O6810" s="18"/>
    </row>
    <row r="6811" ht="12.75">
      <c r="O6811" s="18"/>
    </row>
    <row r="6812" ht="12.75">
      <c r="O6812" s="18"/>
    </row>
    <row r="6813" ht="12.75">
      <c r="O6813" s="18"/>
    </row>
    <row r="6814" ht="12.75">
      <c r="O6814" s="18"/>
    </row>
    <row r="6815" ht="12.75">
      <c r="O6815" s="18"/>
    </row>
    <row r="6816" ht="12.75">
      <c r="O6816" s="18"/>
    </row>
    <row r="6817" ht="12.75">
      <c r="O6817" s="18"/>
    </row>
    <row r="6818" ht="12.75">
      <c r="O6818" s="18"/>
    </row>
    <row r="6819" ht="12.75">
      <c r="O6819" s="18"/>
    </row>
    <row r="6820" ht="12.75">
      <c r="O6820" s="18"/>
    </row>
    <row r="6821" ht="12.75">
      <c r="O6821" s="18"/>
    </row>
    <row r="6822" ht="12.75">
      <c r="O6822" s="18"/>
    </row>
    <row r="6823" ht="12.75">
      <c r="O6823" s="18"/>
    </row>
    <row r="6824" ht="12.75">
      <c r="O6824" s="18"/>
    </row>
    <row r="6825" ht="12.75">
      <c r="O6825" s="18"/>
    </row>
    <row r="6826" ht="12.75">
      <c r="O6826" s="18"/>
    </row>
    <row r="6827" ht="12.75">
      <c r="O6827" s="18"/>
    </row>
    <row r="6828" ht="12.75">
      <c r="O6828" s="18"/>
    </row>
    <row r="6829" ht="12.75">
      <c r="O6829" s="18"/>
    </row>
    <row r="6830" ht="12.75">
      <c r="O6830" s="18"/>
    </row>
    <row r="6831" ht="12.75">
      <c r="O6831" s="18"/>
    </row>
    <row r="6832" ht="12.75">
      <c r="O6832" s="18"/>
    </row>
    <row r="6833" ht="12.75">
      <c r="O6833" s="18"/>
    </row>
    <row r="6834" ht="12.75">
      <c r="O6834" s="18"/>
    </row>
    <row r="6835" ht="12.75">
      <c r="O6835" s="18"/>
    </row>
    <row r="6836" ht="12.75">
      <c r="O6836" s="18"/>
    </row>
    <row r="6837" ht="12.75">
      <c r="O6837" s="18"/>
    </row>
    <row r="6838" ht="12.75">
      <c r="O6838" s="18"/>
    </row>
    <row r="6839" ht="12.75">
      <c r="O6839" s="18"/>
    </row>
    <row r="6840" ht="12.75">
      <c r="O6840" s="18"/>
    </row>
    <row r="6841" ht="12.75">
      <c r="O6841" s="18"/>
    </row>
    <row r="6842" ht="12.75">
      <c r="O6842" s="18"/>
    </row>
    <row r="6843" ht="12.75">
      <c r="O6843" s="18"/>
    </row>
    <row r="6844" ht="12.75">
      <c r="O6844" s="18"/>
    </row>
    <row r="6845" ht="12.75">
      <c r="O6845" s="18"/>
    </row>
    <row r="6846" ht="12.75">
      <c r="O6846" s="18"/>
    </row>
    <row r="6847" ht="12.75">
      <c r="O6847" s="18"/>
    </row>
    <row r="6848" ht="12.75">
      <c r="O6848" s="18"/>
    </row>
    <row r="6849" ht="12.75">
      <c r="O6849" s="18"/>
    </row>
    <row r="6850" ht="12.75">
      <c r="O6850" s="18"/>
    </row>
    <row r="6851" ht="12.75">
      <c r="O6851" s="18"/>
    </row>
    <row r="6852" ht="12.75">
      <c r="O6852" s="18"/>
    </row>
    <row r="6853" ht="12.75">
      <c r="O6853" s="18"/>
    </row>
    <row r="6854" ht="12.75">
      <c r="O6854" s="18"/>
    </row>
    <row r="6855" ht="12.75">
      <c r="O6855" s="18"/>
    </row>
    <row r="6856" ht="12.75">
      <c r="O6856" s="18"/>
    </row>
    <row r="6857" ht="12.75">
      <c r="O6857" s="18"/>
    </row>
    <row r="6858" ht="12.75">
      <c r="O6858" s="18"/>
    </row>
    <row r="6859" ht="12.75">
      <c r="O6859" s="18"/>
    </row>
    <row r="6860" ht="12.75">
      <c r="O6860" s="18"/>
    </row>
    <row r="6861" ht="12.75">
      <c r="O6861" s="18"/>
    </row>
    <row r="6862" ht="12.75">
      <c r="O6862" s="18"/>
    </row>
    <row r="6863" ht="12.75">
      <c r="O6863" s="18"/>
    </row>
    <row r="6864" ht="12.75">
      <c r="O6864" s="18"/>
    </row>
    <row r="6865" ht="12.75">
      <c r="O6865" s="18"/>
    </row>
    <row r="6866" ht="12.75">
      <c r="O6866" s="18"/>
    </row>
    <row r="6867" ht="12.75">
      <c r="O6867" s="18"/>
    </row>
    <row r="6868" ht="12.75">
      <c r="O6868" s="18"/>
    </row>
    <row r="6869" ht="12.75">
      <c r="O6869" s="18"/>
    </row>
    <row r="6870" ht="12.75">
      <c r="O6870" s="18"/>
    </row>
    <row r="6871" ht="12.75">
      <c r="O6871" s="18"/>
    </row>
    <row r="6872" ht="12.75">
      <c r="O6872" s="18"/>
    </row>
    <row r="6873" ht="12.75">
      <c r="O6873" s="18"/>
    </row>
    <row r="6874" ht="12.75">
      <c r="O6874" s="18"/>
    </row>
    <row r="6875" ht="12.75">
      <c r="O6875" s="18"/>
    </row>
    <row r="6876" ht="12.75">
      <c r="O6876" s="18"/>
    </row>
    <row r="6877" ht="12.75">
      <c r="O6877" s="18"/>
    </row>
    <row r="6878" ht="12.75">
      <c r="O6878" s="18"/>
    </row>
    <row r="6879" ht="12.75">
      <c r="O6879" s="18"/>
    </row>
    <row r="6880" ht="12.75">
      <c r="O6880" s="18"/>
    </row>
    <row r="6881" ht="12.75">
      <c r="O6881" s="18"/>
    </row>
    <row r="6882" ht="12.75">
      <c r="O6882" s="18"/>
    </row>
    <row r="6883" ht="12.75">
      <c r="O6883" s="18"/>
    </row>
    <row r="6884" ht="12.75">
      <c r="O6884" s="18"/>
    </row>
    <row r="6885" ht="12.75">
      <c r="O6885" s="18"/>
    </row>
    <row r="6886" ht="12.75">
      <c r="O6886" s="18"/>
    </row>
    <row r="6887" ht="12.75">
      <c r="O6887" s="18"/>
    </row>
    <row r="6888" ht="12.75">
      <c r="O6888" s="18"/>
    </row>
    <row r="6889" ht="12.75">
      <c r="O6889" s="18"/>
    </row>
    <row r="6890" ht="12.75">
      <c r="O6890" s="18"/>
    </row>
    <row r="6891" ht="12.75">
      <c r="O6891" s="18"/>
    </row>
    <row r="6892" ht="12.75">
      <c r="O6892" s="18"/>
    </row>
    <row r="6893" ht="12.75">
      <c r="O6893" s="18"/>
    </row>
    <row r="6894" ht="12.75">
      <c r="O6894" s="18"/>
    </row>
    <row r="6895" ht="12.75">
      <c r="O6895" s="18"/>
    </row>
    <row r="6896" ht="12.75">
      <c r="O6896" s="18"/>
    </row>
    <row r="6897" ht="12.75">
      <c r="O6897" s="18"/>
    </row>
    <row r="6898" ht="12.75">
      <c r="O6898" s="18"/>
    </row>
    <row r="6899" ht="12.75">
      <c r="O6899" s="18"/>
    </row>
    <row r="6900" ht="12.75">
      <c r="O6900" s="18"/>
    </row>
    <row r="6901" ht="12.75">
      <c r="O6901" s="18"/>
    </row>
    <row r="6902" ht="12.75">
      <c r="O6902" s="18"/>
    </row>
    <row r="6903" ht="12.75">
      <c r="O6903" s="18"/>
    </row>
    <row r="6904" ht="12.75">
      <c r="O6904" s="18"/>
    </row>
    <row r="6905" ht="12.75">
      <c r="O6905" s="18"/>
    </row>
    <row r="6906" ht="12.75">
      <c r="O6906" s="18"/>
    </row>
    <row r="6907" ht="12.75">
      <c r="O6907" s="18"/>
    </row>
    <row r="6908" ht="12.75">
      <c r="O6908" s="18"/>
    </row>
    <row r="6909" ht="12.75">
      <c r="O6909" s="18"/>
    </row>
    <row r="6910" ht="12.75">
      <c r="O6910" s="18"/>
    </row>
    <row r="6911" ht="12.75">
      <c r="O6911" s="18"/>
    </row>
    <row r="6912" ht="12.75">
      <c r="O6912" s="18"/>
    </row>
    <row r="6913" ht="12.75">
      <c r="O6913" s="18"/>
    </row>
    <row r="6914" ht="12.75">
      <c r="O6914" s="18"/>
    </row>
    <row r="6915" ht="12.75">
      <c r="O6915" s="18"/>
    </row>
    <row r="6916" ht="12.75">
      <c r="O6916" s="18"/>
    </row>
    <row r="6917" ht="12.75">
      <c r="O6917" s="18"/>
    </row>
    <row r="6918" ht="12.75">
      <c r="O6918" s="18"/>
    </row>
    <row r="6919" ht="12.75">
      <c r="O6919" s="18"/>
    </row>
    <row r="6920" ht="12.75">
      <c r="O6920" s="18"/>
    </row>
    <row r="6921" ht="12.75">
      <c r="O6921" s="18"/>
    </row>
    <row r="6922" ht="12.75">
      <c r="O6922" s="18"/>
    </row>
    <row r="6923" ht="12.75">
      <c r="O6923" s="18"/>
    </row>
    <row r="6924" ht="12.75">
      <c r="O6924" s="18"/>
    </row>
    <row r="6925" ht="12.75">
      <c r="O6925" s="18"/>
    </row>
    <row r="6926" ht="12.75">
      <c r="O6926" s="18"/>
    </row>
    <row r="6927" ht="12.75">
      <c r="O6927" s="18"/>
    </row>
    <row r="6928" ht="12.75">
      <c r="O6928" s="18"/>
    </row>
    <row r="6929" ht="12.75">
      <c r="O6929" s="18"/>
    </row>
    <row r="6930" ht="12.75">
      <c r="O6930" s="18"/>
    </row>
    <row r="6931" ht="12.75">
      <c r="O6931" s="18"/>
    </row>
    <row r="6932" ht="12.75">
      <c r="O6932" s="18"/>
    </row>
    <row r="6933" ht="12.75">
      <c r="O6933" s="18"/>
    </row>
    <row r="6934" ht="12.75">
      <c r="O6934" s="18"/>
    </row>
    <row r="6935" ht="12.75">
      <c r="O6935" s="18"/>
    </row>
    <row r="6936" ht="12.75">
      <c r="O6936" s="18"/>
    </row>
    <row r="6937" ht="12.75">
      <c r="O6937" s="18"/>
    </row>
    <row r="6938" ht="12.75">
      <c r="O6938" s="18"/>
    </row>
    <row r="6939" ht="12.75">
      <c r="O6939" s="18"/>
    </row>
    <row r="6940" ht="12.75">
      <c r="O6940" s="18"/>
    </row>
    <row r="6941" ht="12.75">
      <c r="O6941" s="18"/>
    </row>
    <row r="6942" ht="12.75">
      <c r="O6942" s="18"/>
    </row>
    <row r="6943" ht="12.75">
      <c r="O6943" s="18"/>
    </row>
    <row r="6944" ht="12.75">
      <c r="O6944" s="18"/>
    </row>
    <row r="6945" ht="12.75">
      <c r="O6945" s="18"/>
    </row>
    <row r="6946" ht="12.75">
      <c r="O6946" s="18"/>
    </row>
    <row r="6947" ht="12.75">
      <c r="O6947" s="18"/>
    </row>
    <row r="6948" ht="12.75">
      <c r="O6948" s="18"/>
    </row>
    <row r="6949" ht="12.75">
      <c r="O6949" s="18"/>
    </row>
    <row r="6950" ht="12.75">
      <c r="O6950" s="18"/>
    </row>
    <row r="6951" ht="12.75">
      <c r="O6951" s="18"/>
    </row>
    <row r="6952" ht="12.75">
      <c r="O6952" s="18"/>
    </row>
    <row r="6953" ht="12.75">
      <c r="O6953" s="18"/>
    </row>
    <row r="6954" ht="12.75">
      <c r="O6954" s="18"/>
    </row>
    <row r="6955" ht="12.75">
      <c r="O6955" s="18"/>
    </row>
    <row r="6956" ht="12.75">
      <c r="O6956" s="18"/>
    </row>
    <row r="6957" ht="12.75">
      <c r="O6957" s="18"/>
    </row>
    <row r="6958" ht="12.75">
      <c r="O6958" s="18"/>
    </row>
    <row r="6959" ht="12.75">
      <c r="O6959" s="18"/>
    </row>
    <row r="6960" ht="12.75">
      <c r="O6960" s="18"/>
    </row>
    <row r="6961" ht="12.75">
      <c r="O6961" s="18"/>
    </row>
    <row r="6962" ht="12.75">
      <c r="O6962" s="18"/>
    </row>
    <row r="6963" ht="12.75">
      <c r="O6963" s="18"/>
    </row>
    <row r="6964" ht="12.75">
      <c r="O6964" s="18"/>
    </row>
    <row r="6965" ht="12.75">
      <c r="O6965" s="18"/>
    </row>
    <row r="6966" ht="12.75">
      <c r="O6966" s="18"/>
    </row>
    <row r="6967" ht="12.75">
      <c r="O6967" s="18"/>
    </row>
    <row r="6968" ht="12.75">
      <c r="O6968" s="18"/>
    </row>
    <row r="6969" ht="12.75">
      <c r="O6969" s="18"/>
    </row>
    <row r="6970" ht="12.75">
      <c r="O6970" s="18"/>
    </row>
    <row r="6971" ht="12.75">
      <c r="O6971" s="18"/>
    </row>
    <row r="6972" ht="12.75">
      <c r="O6972" s="18"/>
    </row>
    <row r="6973" ht="12.75">
      <c r="O6973" s="18"/>
    </row>
    <row r="6974" ht="12.75">
      <c r="O6974" s="18"/>
    </row>
    <row r="6975" ht="12.75">
      <c r="O6975" s="18"/>
    </row>
    <row r="6976" ht="12.75">
      <c r="O6976" s="18"/>
    </row>
    <row r="6977" ht="12.75">
      <c r="O6977" s="18"/>
    </row>
    <row r="6978" ht="12.75">
      <c r="O6978" s="18"/>
    </row>
    <row r="6979" ht="12.75">
      <c r="O6979" s="18"/>
    </row>
    <row r="6980" ht="12.75">
      <c r="O6980" s="18"/>
    </row>
    <row r="6981" ht="12.75">
      <c r="O6981" s="18"/>
    </row>
    <row r="6982" ht="12.75">
      <c r="O6982" s="18"/>
    </row>
    <row r="6983" ht="12.75">
      <c r="O6983" s="18"/>
    </row>
    <row r="6984" ht="12.75">
      <c r="O6984" s="18"/>
    </row>
    <row r="6985" ht="12.75">
      <c r="O6985" s="18"/>
    </row>
    <row r="6986" ht="12.75">
      <c r="O6986" s="18"/>
    </row>
    <row r="6987" ht="12.75">
      <c r="O6987" s="18"/>
    </row>
    <row r="6988" ht="12.75">
      <c r="O6988" s="18"/>
    </row>
    <row r="6989" ht="12.75">
      <c r="O6989" s="18"/>
    </row>
    <row r="6990" ht="12.75">
      <c r="O6990" s="18"/>
    </row>
    <row r="6991" ht="12.75">
      <c r="O6991" s="18"/>
    </row>
    <row r="6992" ht="12.75">
      <c r="O6992" s="18"/>
    </row>
    <row r="6993" ht="12.75">
      <c r="O6993" s="18"/>
    </row>
    <row r="6994" ht="12.75">
      <c r="O6994" s="18"/>
    </row>
    <row r="6995" ht="12.75">
      <c r="O6995" s="18"/>
    </row>
    <row r="6996" ht="12.75">
      <c r="O6996" s="18"/>
    </row>
    <row r="6997" ht="12.75">
      <c r="O6997" s="18"/>
    </row>
    <row r="6998" ht="12.75">
      <c r="O6998" s="18"/>
    </row>
    <row r="6999" ht="12.75">
      <c r="O6999" s="18"/>
    </row>
    <row r="7000" ht="12.75">
      <c r="O7000" s="18"/>
    </row>
    <row r="7001" ht="12.75">
      <c r="O7001" s="18"/>
    </row>
    <row r="7002" ht="12.75">
      <c r="O7002" s="18"/>
    </row>
    <row r="7003" ht="12.75">
      <c r="O7003" s="18"/>
    </row>
    <row r="7004" ht="12.75">
      <c r="O7004" s="18"/>
    </row>
    <row r="7005" ht="12.75">
      <c r="O7005" s="18"/>
    </row>
    <row r="7006" ht="12.75">
      <c r="O7006" s="18"/>
    </row>
    <row r="7007" ht="12.75">
      <c r="O7007" s="18"/>
    </row>
    <row r="7008" ht="12.75">
      <c r="O7008" s="18"/>
    </row>
    <row r="7009" ht="12.75">
      <c r="O7009" s="18"/>
    </row>
    <row r="7010" ht="12.75">
      <c r="O7010" s="18"/>
    </row>
    <row r="7011" ht="12.75">
      <c r="O7011" s="18"/>
    </row>
    <row r="7012" ht="12.75">
      <c r="O7012" s="18"/>
    </row>
    <row r="7013" ht="12.75">
      <c r="O7013" s="18"/>
    </row>
    <row r="7014" ht="12.75">
      <c r="O7014" s="18"/>
    </row>
    <row r="7015" ht="12.75">
      <c r="O7015" s="18"/>
    </row>
    <row r="7016" ht="12.75">
      <c r="O7016" s="18"/>
    </row>
    <row r="7017" ht="12.75">
      <c r="O7017" s="18"/>
    </row>
    <row r="7018" ht="12.75">
      <c r="O7018" s="18"/>
    </row>
    <row r="7019" ht="12.75">
      <c r="O7019" s="18"/>
    </row>
    <row r="7020" ht="12.75">
      <c r="O7020" s="18"/>
    </row>
    <row r="7021" ht="12.75">
      <c r="O7021" s="18"/>
    </row>
    <row r="7022" ht="12.75">
      <c r="O7022" s="18"/>
    </row>
    <row r="7023" ht="12.75">
      <c r="O7023" s="18"/>
    </row>
    <row r="7024" ht="12.75">
      <c r="O7024" s="18"/>
    </row>
    <row r="7025" ht="12.75">
      <c r="O7025" s="18"/>
    </row>
    <row r="7026" ht="12.75">
      <c r="O7026" s="18"/>
    </row>
    <row r="7027" ht="12.75">
      <c r="O7027" s="18"/>
    </row>
    <row r="7028" ht="12.75">
      <c r="O7028" s="18"/>
    </row>
    <row r="7029" ht="12.75">
      <c r="O7029" s="18"/>
    </row>
    <row r="7030" ht="12.75">
      <c r="O7030" s="18"/>
    </row>
    <row r="7031" ht="12.75">
      <c r="O7031" s="18"/>
    </row>
    <row r="7032" ht="12.75">
      <c r="O7032" s="18"/>
    </row>
    <row r="7033" ht="12.75">
      <c r="O7033" s="18"/>
    </row>
    <row r="7034" ht="12.75">
      <c r="O7034" s="18"/>
    </row>
    <row r="7035" ht="12.75">
      <c r="O7035" s="18"/>
    </row>
    <row r="7036" ht="12.75">
      <c r="O7036" s="18"/>
    </row>
    <row r="7037" ht="12.75">
      <c r="O7037" s="18"/>
    </row>
    <row r="7038" ht="12.75">
      <c r="O7038" s="18"/>
    </row>
    <row r="7039" ht="12.75">
      <c r="O7039" s="18"/>
    </row>
    <row r="7040" ht="12.75">
      <c r="O7040" s="18"/>
    </row>
    <row r="7041" ht="12.75">
      <c r="O7041" s="18"/>
    </row>
    <row r="7042" ht="12.75">
      <c r="O7042" s="18"/>
    </row>
    <row r="7043" ht="12.75">
      <c r="O7043" s="18"/>
    </row>
    <row r="7044" ht="12.75">
      <c r="O7044" s="18"/>
    </row>
    <row r="7045" ht="12.75">
      <c r="O7045" s="18"/>
    </row>
    <row r="7046" ht="12.75">
      <c r="O7046" s="18"/>
    </row>
    <row r="7047" ht="12.75">
      <c r="O7047" s="18"/>
    </row>
    <row r="7048" ht="12.75">
      <c r="O7048" s="18"/>
    </row>
    <row r="7049" ht="12.75">
      <c r="O7049" s="18"/>
    </row>
    <row r="7050" ht="12.75">
      <c r="O7050" s="18"/>
    </row>
    <row r="7051" ht="12.75">
      <c r="O7051" s="18"/>
    </row>
    <row r="7052" ht="12.75">
      <c r="O7052" s="18"/>
    </row>
    <row r="7053" ht="12.75">
      <c r="O7053" s="18"/>
    </row>
    <row r="7054" ht="12.75">
      <c r="O7054" s="18"/>
    </row>
    <row r="7055" ht="12.75">
      <c r="O7055" s="18"/>
    </row>
    <row r="7056" ht="12.75">
      <c r="O7056" s="18"/>
    </row>
    <row r="7057" ht="12.75">
      <c r="O7057" s="18"/>
    </row>
    <row r="7058" ht="12.75">
      <c r="O7058" s="18"/>
    </row>
    <row r="7059" ht="12.75">
      <c r="O7059" s="18"/>
    </row>
    <row r="7060" ht="12.75">
      <c r="O7060" s="18"/>
    </row>
    <row r="7061" ht="12.75">
      <c r="O7061" s="18"/>
    </row>
    <row r="7062" ht="12.75">
      <c r="O7062" s="18"/>
    </row>
    <row r="7063" ht="12.75">
      <c r="O7063" s="18"/>
    </row>
    <row r="7064" ht="12.75">
      <c r="O7064" s="18"/>
    </row>
    <row r="7065" ht="12.75">
      <c r="O7065" s="18"/>
    </row>
    <row r="7066" ht="12.75">
      <c r="O7066" s="18"/>
    </row>
    <row r="7067" ht="12.75">
      <c r="O7067" s="18"/>
    </row>
    <row r="7068" ht="12.75">
      <c r="O7068" s="18"/>
    </row>
    <row r="7069" ht="12.75">
      <c r="O7069" s="18"/>
    </row>
    <row r="7070" ht="12.75">
      <c r="O7070" s="18"/>
    </row>
    <row r="7071" ht="12.75">
      <c r="O7071" s="18"/>
    </row>
    <row r="7072" ht="12.75">
      <c r="O7072" s="18"/>
    </row>
    <row r="7073" ht="12.75">
      <c r="O7073" s="18"/>
    </row>
    <row r="7074" ht="12.75">
      <c r="O7074" s="18"/>
    </row>
    <row r="7075" ht="12.75">
      <c r="O7075" s="18"/>
    </row>
    <row r="7076" ht="12.75">
      <c r="O7076" s="18"/>
    </row>
    <row r="7077" ht="12.75">
      <c r="O7077" s="18"/>
    </row>
    <row r="7078" ht="12.75">
      <c r="O7078" s="18"/>
    </row>
    <row r="7079" ht="12.75">
      <c r="O7079" s="18"/>
    </row>
    <row r="7080" ht="12.75">
      <c r="O7080" s="18"/>
    </row>
    <row r="7081" ht="12.75">
      <c r="O7081" s="18"/>
    </row>
    <row r="7082" ht="12.75">
      <c r="O7082" s="18"/>
    </row>
    <row r="7083" ht="12.75">
      <c r="O7083" s="18"/>
    </row>
    <row r="7084" ht="12.75">
      <c r="O7084" s="18"/>
    </row>
    <row r="7085" ht="12.75">
      <c r="O7085" s="18"/>
    </row>
    <row r="7086" ht="12.75">
      <c r="O7086" s="18"/>
    </row>
    <row r="7087" ht="12.75">
      <c r="O7087" s="18"/>
    </row>
    <row r="7088" ht="12.75">
      <c r="O7088" s="18"/>
    </row>
    <row r="7089" ht="12.75">
      <c r="O7089" s="18"/>
    </row>
    <row r="7090" ht="12.75">
      <c r="O7090" s="18"/>
    </row>
    <row r="7091" ht="12.75">
      <c r="O7091" s="18"/>
    </row>
    <row r="7092" ht="12.75">
      <c r="O7092" s="18"/>
    </row>
    <row r="7093" ht="12.75">
      <c r="O7093" s="18"/>
    </row>
    <row r="7094" ht="12.75">
      <c r="O7094" s="18"/>
    </row>
    <row r="7095" ht="12.75">
      <c r="O7095" s="18"/>
    </row>
    <row r="7096" ht="12.75">
      <c r="O7096" s="18"/>
    </row>
    <row r="7097" ht="12.75">
      <c r="O7097" s="18"/>
    </row>
    <row r="7098" ht="12.75">
      <c r="O7098" s="18"/>
    </row>
    <row r="7099" ht="12.75">
      <c r="O7099" s="18"/>
    </row>
    <row r="7100" ht="12.75">
      <c r="O7100" s="18"/>
    </row>
    <row r="7101" ht="12.75">
      <c r="O7101" s="18"/>
    </row>
    <row r="7102" ht="12.75">
      <c r="O7102" s="18"/>
    </row>
    <row r="7103" ht="12.75">
      <c r="O7103" s="18"/>
    </row>
    <row r="7104" ht="12.75">
      <c r="O7104" s="18"/>
    </row>
    <row r="7105" ht="12.75">
      <c r="O7105" s="18"/>
    </row>
    <row r="7106" ht="12.75">
      <c r="O7106" s="18"/>
    </row>
    <row r="7107" ht="12.75">
      <c r="O7107" s="18"/>
    </row>
    <row r="7108" ht="12.75">
      <c r="O7108" s="18"/>
    </row>
    <row r="7109" ht="12.75">
      <c r="O7109" s="18"/>
    </row>
    <row r="7110" ht="12.75">
      <c r="O7110" s="18"/>
    </row>
    <row r="7111" ht="12.75">
      <c r="O7111" s="18"/>
    </row>
    <row r="7112" ht="12.75">
      <c r="O7112" s="18"/>
    </row>
    <row r="7113" ht="12.75">
      <c r="O7113" s="18"/>
    </row>
    <row r="7114" ht="12.75">
      <c r="O7114" s="18"/>
    </row>
    <row r="7115" ht="12.75">
      <c r="O7115" s="18"/>
    </row>
    <row r="7116" ht="12.75">
      <c r="O7116" s="18"/>
    </row>
    <row r="7117" ht="12.75">
      <c r="O7117" s="18"/>
    </row>
    <row r="7118" ht="12.75">
      <c r="O7118" s="18"/>
    </row>
    <row r="7119" ht="12.75">
      <c r="O7119" s="18"/>
    </row>
    <row r="7120" ht="12.75">
      <c r="O7120" s="18"/>
    </row>
    <row r="7121" ht="12.75">
      <c r="O7121" s="18"/>
    </row>
    <row r="7122" ht="12.75">
      <c r="O7122" s="18"/>
    </row>
    <row r="7123" ht="12.75">
      <c r="O7123" s="18"/>
    </row>
    <row r="7124" ht="12.75">
      <c r="O7124" s="18"/>
    </row>
    <row r="7125" ht="12.75">
      <c r="O7125" s="18"/>
    </row>
    <row r="7126" ht="12.75">
      <c r="O7126" s="18"/>
    </row>
    <row r="7127" ht="12.75">
      <c r="O7127" s="18"/>
    </row>
    <row r="7128" ht="12.75">
      <c r="O7128" s="18"/>
    </row>
    <row r="7129" ht="12.75">
      <c r="O7129" s="18"/>
    </row>
    <row r="7130" ht="12.75">
      <c r="O7130" s="18"/>
    </row>
    <row r="7131" ht="12.75">
      <c r="O7131" s="18"/>
    </row>
    <row r="7132" ht="12.75">
      <c r="O7132" s="18"/>
    </row>
    <row r="7133" ht="12.75">
      <c r="O7133" s="18"/>
    </row>
    <row r="7134" ht="12.75">
      <c r="O7134" s="18"/>
    </row>
    <row r="7135" ht="12.75">
      <c r="O7135" s="18"/>
    </row>
    <row r="7136" ht="12.75">
      <c r="O7136" s="18"/>
    </row>
    <row r="7137" ht="12.75">
      <c r="O7137" s="18"/>
    </row>
    <row r="7138" ht="12.75">
      <c r="O7138" s="18"/>
    </row>
    <row r="7139" ht="12.75">
      <c r="O7139" s="18"/>
    </row>
    <row r="7140" ht="12.75">
      <c r="O7140" s="18"/>
    </row>
    <row r="7141" ht="12.75">
      <c r="O7141" s="18"/>
    </row>
    <row r="7142" ht="12.75">
      <c r="O7142" s="18"/>
    </row>
    <row r="7143" ht="12.75">
      <c r="O7143" s="18"/>
    </row>
    <row r="7144" ht="12.75">
      <c r="O7144" s="18"/>
    </row>
    <row r="7145" ht="12.75">
      <c r="O7145" s="18"/>
    </row>
    <row r="7146" ht="12.75">
      <c r="O7146" s="18"/>
    </row>
    <row r="7147" ht="12.75">
      <c r="O7147" s="18"/>
    </row>
    <row r="7148" ht="12.75">
      <c r="O7148" s="18"/>
    </row>
    <row r="7149" ht="12.75">
      <c r="O7149" s="18"/>
    </row>
    <row r="7150" ht="12.75">
      <c r="O7150" s="18"/>
    </row>
    <row r="7151" ht="12.75">
      <c r="O7151" s="18"/>
    </row>
    <row r="7152" ht="12.75">
      <c r="O7152" s="18"/>
    </row>
    <row r="7153" ht="12.75">
      <c r="O7153" s="18"/>
    </row>
    <row r="7154" ht="12.75">
      <c r="O7154" s="18"/>
    </row>
    <row r="7155" ht="12.75">
      <c r="O7155" s="18"/>
    </row>
    <row r="7156" ht="12.75">
      <c r="O7156" s="18"/>
    </row>
    <row r="7157" ht="12.75">
      <c r="O7157" s="18"/>
    </row>
    <row r="7158" ht="12.75">
      <c r="O7158" s="18"/>
    </row>
    <row r="7159" ht="12.75">
      <c r="O7159" s="18"/>
    </row>
    <row r="7160" ht="12.75">
      <c r="O7160" s="18"/>
    </row>
    <row r="7161" ht="12.75">
      <c r="O7161" s="18"/>
    </row>
    <row r="7162" ht="12.75">
      <c r="O7162" s="18"/>
    </row>
    <row r="7163" ht="12.75">
      <c r="O7163" s="18"/>
    </row>
    <row r="7164" ht="12.75">
      <c r="O7164" s="18"/>
    </row>
    <row r="7165" ht="12.75">
      <c r="O7165" s="18"/>
    </row>
    <row r="7166" ht="12.75">
      <c r="O7166" s="18"/>
    </row>
    <row r="7167" ht="12.75">
      <c r="O7167" s="18"/>
    </row>
    <row r="7168" ht="12.75">
      <c r="O7168" s="18"/>
    </row>
    <row r="7169" ht="12.75">
      <c r="O7169" s="18"/>
    </row>
    <row r="7170" ht="12.75">
      <c r="O7170" s="18"/>
    </row>
    <row r="7171" ht="12.75">
      <c r="O7171" s="18"/>
    </row>
    <row r="7172" ht="12.75">
      <c r="O7172" s="18"/>
    </row>
    <row r="7173" ht="12.75">
      <c r="O7173" s="18"/>
    </row>
    <row r="7174" ht="12.75">
      <c r="O7174" s="18"/>
    </row>
    <row r="7175" ht="12.75">
      <c r="O7175" s="18"/>
    </row>
    <row r="7176" ht="12.75">
      <c r="O7176" s="18"/>
    </row>
    <row r="7177" ht="12.75">
      <c r="O7177" s="18"/>
    </row>
    <row r="7178" ht="12.75">
      <c r="O7178" s="18"/>
    </row>
    <row r="7179" ht="12.75">
      <c r="O7179" s="18"/>
    </row>
    <row r="7180" ht="12.75">
      <c r="O7180" s="18"/>
    </row>
    <row r="7181" ht="12.75">
      <c r="O7181" s="18"/>
    </row>
    <row r="7182" ht="12.75">
      <c r="O7182" s="18"/>
    </row>
    <row r="7183" ht="12.75">
      <c r="O7183" s="18"/>
    </row>
    <row r="7184" ht="12.75">
      <c r="O7184" s="18"/>
    </row>
    <row r="7185" ht="12.75">
      <c r="O7185" s="18"/>
    </row>
    <row r="7186" ht="12.75">
      <c r="O7186" s="18"/>
    </row>
    <row r="7187" ht="12.75">
      <c r="O7187" s="18"/>
    </row>
    <row r="7188" ht="12.75">
      <c r="O7188" s="18"/>
    </row>
    <row r="7189" ht="12.75">
      <c r="O7189" s="18"/>
    </row>
    <row r="7190" ht="12.75">
      <c r="O7190" s="18"/>
    </row>
    <row r="7191" ht="12.75">
      <c r="O7191" s="18"/>
    </row>
    <row r="7192" ht="12.75">
      <c r="O7192" s="18"/>
    </row>
    <row r="7193" ht="12.75">
      <c r="O7193" s="18"/>
    </row>
    <row r="7194" ht="12.75">
      <c r="O7194" s="18"/>
    </row>
    <row r="7195" ht="12.75">
      <c r="O7195" s="18"/>
    </row>
    <row r="7196" ht="12.75">
      <c r="O7196" s="18"/>
    </row>
    <row r="7197" ht="12.75">
      <c r="O7197" s="18"/>
    </row>
    <row r="7198" ht="12.75">
      <c r="O7198" s="18"/>
    </row>
    <row r="7199" ht="12.75">
      <c r="O7199" s="18"/>
    </row>
    <row r="7200" ht="12.75">
      <c r="O7200" s="18"/>
    </row>
    <row r="7201" ht="12.75">
      <c r="O7201" s="18"/>
    </row>
    <row r="7202" ht="12.75">
      <c r="O7202" s="18"/>
    </row>
    <row r="7203" ht="12.75">
      <c r="O7203" s="18"/>
    </row>
    <row r="7204" ht="12.75">
      <c r="O7204" s="18"/>
    </row>
    <row r="7205" ht="12.75">
      <c r="O7205" s="18"/>
    </row>
    <row r="7206" ht="12.75">
      <c r="O7206" s="18"/>
    </row>
    <row r="7207" ht="12.75">
      <c r="O7207" s="18"/>
    </row>
    <row r="7208" ht="12.75">
      <c r="O7208" s="18"/>
    </row>
    <row r="7209" ht="12.75">
      <c r="O7209" s="18"/>
    </row>
    <row r="7210" ht="12.75">
      <c r="O7210" s="18"/>
    </row>
    <row r="7211" ht="12.75">
      <c r="O7211" s="18"/>
    </row>
    <row r="7212" ht="12.75">
      <c r="O7212" s="18"/>
    </row>
    <row r="7213" ht="12.75">
      <c r="O7213" s="18"/>
    </row>
    <row r="7214" ht="12.75">
      <c r="O7214" s="18"/>
    </row>
    <row r="7215" ht="12.75">
      <c r="O7215" s="18"/>
    </row>
    <row r="7216" ht="12.75">
      <c r="O7216" s="18"/>
    </row>
    <row r="7217" ht="12.75">
      <c r="O7217" s="18"/>
    </row>
    <row r="7218" ht="12.75">
      <c r="O7218" s="18"/>
    </row>
    <row r="7219" ht="12.75">
      <c r="O7219" s="18"/>
    </row>
    <row r="7220" ht="12.75">
      <c r="O7220" s="18"/>
    </row>
    <row r="7221" ht="12.75">
      <c r="O7221" s="18"/>
    </row>
    <row r="7222" ht="12.75">
      <c r="O7222" s="18"/>
    </row>
    <row r="7223" ht="12.75">
      <c r="O7223" s="18"/>
    </row>
    <row r="7224" ht="12.75">
      <c r="O7224" s="18"/>
    </row>
    <row r="7225" ht="12.75">
      <c r="O7225" s="18"/>
    </row>
    <row r="7226" ht="12.75">
      <c r="O7226" s="18"/>
    </row>
    <row r="7227" ht="12.75">
      <c r="O7227" s="18"/>
    </row>
    <row r="7228" ht="12.75">
      <c r="O7228" s="18"/>
    </row>
    <row r="7229" ht="12.75">
      <c r="O7229" s="18"/>
    </row>
    <row r="7230" ht="12.75">
      <c r="O7230" s="18"/>
    </row>
    <row r="7231" ht="12.75">
      <c r="O7231" s="18"/>
    </row>
    <row r="7232" ht="12.75">
      <c r="O7232" s="18"/>
    </row>
    <row r="7233" ht="12.75">
      <c r="O7233" s="18"/>
    </row>
    <row r="7234" ht="12.75">
      <c r="O7234" s="18"/>
    </row>
    <row r="7235" ht="12.75">
      <c r="O7235" s="18"/>
    </row>
    <row r="7236" ht="12.75">
      <c r="O7236" s="18"/>
    </row>
    <row r="7237" ht="12.75">
      <c r="O7237" s="18"/>
    </row>
    <row r="7238" ht="12.75">
      <c r="O7238" s="18"/>
    </row>
    <row r="7239" ht="12.75">
      <c r="O7239" s="18"/>
    </row>
    <row r="7240" ht="12.75">
      <c r="O7240" s="18"/>
    </row>
    <row r="7241" ht="12.75">
      <c r="O7241" s="18"/>
    </row>
    <row r="7242" ht="12.75">
      <c r="O7242" s="18"/>
    </row>
    <row r="7243" ht="12.75">
      <c r="O7243" s="18"/>
    </row>
    <row r="7244" ht="12.75">
      <c r="O7244" s="18"/>
    </row>
    <row r="7245" ht="12.75">
      <c r="O7245" s="18"/>
    </row>
    <row r="7246" ht="12.75">
      <c r="O7246" s="18"/>
    </row>
    <row r="7247" ht="12.75">
      <c r="O7247" s="18"/>
    </row>
    <row r="7248" ht="12.75">
      <c r="O7248" s="18"/>
    </row>
    <row r="7249" ht="12.75">
      <c r="O7249" s="18"/>
    </row>
    <row r="7250" ht="12.75">
      <c r="O7250" s="18"/>
    </row>
    <row r="7251" ht="12.75">
      <c r="O7251" s="18"/>
    </row>
    <row r="7252" ht="12.75">
      <c r="O7252" s="18"/>
    </row>
    <row r="7253" ht="12.75">
      <c r="O7253" s="18"/>
    </row>
    <row r="7254" ht="12.75">
      <c r="O7254" s="18"/>
    </row>
    <row r="7255" ht="12.75">
      <c r="O7255" s="18"/>
    </row>
    <row r="7256" ht="12.75">
      <c r="O7256" s="18"/>
    </row>
    <row r="7257" ht="12.75">
      <c r="O7257" s="18"/>
    </row>
    <row r="7258" ht="12.75">
      <c r="O7258" s="18"/>
    </row>
    <row r="7259" ht="12.75">
      <c r="O7259" s="18"/>
    </row>
    <row r="7260" ht="12.75">
      <c r="O7260" s="18"/>
    </row>
    <row r="7261" ht="12.75">
      <c r="O7261" s="18"/>
    </row>
    <row r="7262" ht="12.75">
      <c r="O7262" s="18"/>
    </row>
    <row r="7263" ht="12.75">
      <c r="O7263" s="18"/>
    </row>
    <row r="7264" ht="12.75">
      <c r="O7264" s="18"/>
    </row>
    <row r="7265" ht="12.75">
      <c r="O7265" s="18"/>
    </row>
    <row r="7266" ht="12.75">
      <c r="O7266" s="18"/>
    </row>
    <row r="7267" ht="12.75">
      <c r="O7267" s="18"/>
    </row>
    <row r="7268" ht="12.75">
      <c r="O7268" s="18"/>
    </row>
    <row r="7269" ht="12.75">
      <c r="O7269" s="18"/>
    </row>
    <row r="7270" ht="12.75">
      <c r="O7270" s="18"/>
    </row>
    <row r="7271" ht="12.75">
      <c r="O7271" s="18"/>
    </row>
    <row r="7272" ht="12.75">
      <c r="O7272" s="18"/>
    </row>
    <row r="7273" ht="12.75">
      <c r="O7273" s="18"/>
    </row>
    <row r="7274" ht="12.75">
      <c r="O7274" s="18"/>
    </row>
    <row r="7275" ht="12.75">
      <c r="O7275" s="18"/>
    </row>
    <row r="7276" ht="12.75">
      <c r="O7276" s="18"/>
    </row>
    <row r="7277" ht="12.75">
      <c r="O7277" s="18"/>
    </row>
    <row r="7278" ht="12.75">
      <c r="O7278" s="18"/>
    </row>
    <row r="7279" ht="12.75">
      <c r="O7279" s="18"/>
    </row>
    <row r="7280" ht="12.75">
      <c r="O7280" s="18"/>
    </row>
    <row r="7281" ht="12.75">
      <c r="O7281" s="18"/>
    </row>
    <row r="7282" ht="12.75">
      <c r="O7282" s="18"/>
    </row>
    <row r="7283" ht="12.75">
      <c r="O7283" s="18"/>
    </row>
    <row r="7284" ht="12.75">
      <c r="O7284" s="18"/>
    </row>
    <row r="7285" ht="12.75">
      <c r="O7285" s="18"/>
    </row>
    <row r="7286" ht="12.75">
      <c r="O7286" s="18"/>
    </row>
    <row r="7287" ht="12.75">
      <c r="O7287" s="18"/>
    </row>
    <row r="7288" ht="12.75">
      <c r="O7288" s="18"/>
    </row>
    <row r="7289" ht="12.75">
      <c r="O7289" s="18"/>
    </row>
    <row r="7290" ht="12.75">
      <c r="O7290" s="18"/>
    </row>
    <row r="7291" ht="12.75">
      <c r="O7291" s="18"/>
    </row>
    <row r="7292" ht="12.75">
      <c r="O7292" s="18"/>
    </row>
    <row r="7293" ht="12.75">
      <c r="O7293" s="18"/>
    </row>
    <row r="7294" ht="12.75">
      <c r="O7294" s="18"/>
    </row>
    <row r="7295" ht="12.75">
      <c r="O7295" s="18"/>
    </row>
    <row r="7296" ht="12.75">
      <c r="O7296" s="18"/>
    </row>
    <row r="7297" ht="12.75">
      <c r="O7297" s="18"/>
    </row>
    <row r="7298" ht="12.75">
      <c r="O7298" s="18"/>
    </row>
    <row r="7299" ht="12.75">
      <c r="O7299" s="18"/>
    </row>
    <row r="7300" ht="12.75">
      <c r="O7300" s="18"/>
    </row>
    <row r="7301" ht="12.75">
      <c r="O7301" s="18"/>
    </row>
    <row r="7302" ht="12.75">
      <c r="O7302" s="18"/>
    </row>
    <row r="7303" ht="12.75">
      <c r="O7303" s="18"/>
    </row>
    <row r="7304" ht="12.75">
      <c r="O7304" s="18"/>
    </row>
    <row r="7305" ht="12.75">
      <c r="O7305" s="18"/>
    </row>
    <row r="7306" ht="12.75">
      <c r="O7306" s="18"/>
    </row>
    <row r="7307" ht="12.75">
      <c r="O7307" s="18"/>
    </row>
    <row r="7308" ht="12.75">
      <c r="O7308" s="18"/>
    </row>
    <row r="7309" ht="12.75">
      <c r="O7309" s="18"/>
    </row>
    <row r="7310" ht="12.75">
      <c r="O7310" s="18"/>
    </row>
    <row r="7311" ht="12.75">
      <c r="O7311" s="18"/>
    </row>
    <row r="7312" ht="12.75">
      <c r="O7312" s="18"/>
    </row>
    <row r="7313" ht="12.75">
      <c r="O7313" s="18"/>
    </row>
    <row r="7314" ht="12.75">
      <c r="O7314" s="18"/>
    </row>
    <row r="7315" ht="12.75">
      <c r="O7315" s="18"/>
    </row>
    <row r="7316" ht="12.75">
      <c r="O7316" s="18"/>
    </row>
    <row r="7317" ht="12.75">
      <c r="O7317" s="18"/>
    </row>
    <row r="7318" ht="12.75">
      <c r="O7318" s="18"/>
    </row>
    <row r="7319" ht="12.75">
      <c r="O7319" s="18"/>
    </row>
    <row r="7320" ht="12.75">
      <c r="O7320" s="18"/>
    </row>
    <row r="7321" ht="12.75">
      <c r="O7321" s="18"/>
    </row>
    <row r="7322" ht="12.75">
      <c r="O7322" s="18"/>
    </row>
    <row r="7323" ht="12.75">
      <c r="O7323" s="18"/>
    </row>
    <row r="7324" ht="12.75">
      <c r="O7324" s="18"/>
    </row>
    <row r="7325" ht="12.75">
      <c r="O7325" s="18"/>
    </row>
    <row r="7326" ht="12.75">
      <c r="O7326" s="18"/>
    </row>
    <row r="7327" ht="12.75">
      <c r="O7327" s="18"/>
    </row>
    <row r="7328" ht="12.75">
      <c r="O7328" s="18"/>
    </row>
    <row r="7329" ht="12.75">
      <c r="O7329" s="18"/>
    </row>
    <row r="7330" ht="12.75">
      <c r="O7330" s="18"/>
    </row>
    <row r="7331" ht="12.75">
      <c r="O7331" s="18"/>
    </row>
    <row r="7332" ht="12.75">
      <c r="O7332" s="18"/>
    </row>
    <row r="7333" ht="12.75">
      <c r="O7333" s="18"/>
    </row>
    <row r="7334" ht="12.75">
      <c r="O7334" s="18"/>
    </row>
    <row r="7335" ht="12.75">
      <c r="O7335" s="18"/>
    </row>
    <row r="7336" ht="12.75">
      <c r="O7336" s="18"/>
    </row>
    <row r="7337" ht="12.75">
      <c r="O7337" s="18"/>
    </row>
    <row r="7338" ht="12.75">
      <c r="O7338" s="18"/>
    </row>
    <row r="7339" ht="12.75">
      <c r="O7339" s="18"/>
    </row>
    <row r="7340" ht="12.75">
      <c r="O7340" s="18"/>
    </row>
    <row r="7341" ht="12.75">
      <c r="O7341" s="18"/>
    </row>
    <row r="7342" ht="12.75">
      <c r="O7342" s="18"/>
    </row>
    <row r="7343" ht="12.75">
      <c r="O7343" s="18"/>
    </row>
    <row r="7344" ht="12.75">
      <c r="O7344" s="18"/>
    </row>
    <row r="7345" ht="12.75">
      <c r="O7345" s="18"/>
    </row>
    <row r="7346" ht="12.75">
      <c r="O7346" s="18"/>
    </row>
    <row r="7347" ht="12.75">
      <c r="O7347" s="18"/>
    </row>
    <row r="7348" ht="12.75">
      <c r="O7348" s="18"/>
    </row>
    <row r="7349" ht="12.75">
      <c r="O7349" s="18"/>
    </row>
    <row r="7350" ht="12.75">
      <c r="O7350" s="18"/>
    </row>
    <row r="7351" ht="12.75">
      <c r="O7351" s="18"/>
    </row>
    <row r="7352" ht="12.75">
      <c r="O7352" s="18"/>
    </row>
    <row r="7353" ht="12.75">
      <c r="O7353" s="18"/>
    </row>
    <row r="7354" ht="12.75">
      <c r="O7354" s="18"/>
    </row>
    <row r="7355" ht="12.75">
      <c r="O7355" s="18"/>
    </row>
    <row r="7356" ht="12.75">
      <c r="O7356" s="18"/>
    </row>
    <row r="7357" ht="12.75">
      <c r="O7357" s="18"/>
    </row>
    <row r="7358" ht="12.75">
      <c r="O7358" s="18"/>
    </row>
    <row r="7359" ht="12.75">
      <c r="O7359" s="18"/>
    </row>
    <row r="7360" ht="12.75">
      <c r="O7360" s="18"/>
    </row>
    <row r="7361" ht="12.75">
      <c r="O7361" s="18"/>
    </row>
    <row r="7362" ht="12.75">
      <c r="O7362" s="18"/>
    </row>
    <row r="7363" ht="12.75">
      <c r="O7363" s="18"/>
    </row>
    <row r="7364" ht="12.75">
      <c r="O7364" s="18"/>
    </row>
    <row r="7365" ht="12.75">
      <c r="O7365" s="18"/>
    </row>
    <row r="7366" ht="12.75">
      <c r="O7366" s="18"/>
    </row>
    <row r="7367" ht="12.75">
      <c r="O7367" s="18"/>
    </row>
    <row r="7368" ht="12.75">
      <c r="O7368" s="18"/>
    </row>
    <row r="7369" ht="12.75">
      <c r="O7369" s="18"/>
    </row>
    <row r="7370" ht="12.75">
      <c r="O7370" s="18"/>
    </row>
    <row r="7371" ht="12.75">
      <c r="O7371" s="18"/>
    </row>
    <row r="7372" ht="12.75">
      <c r="O7372" s="18"/>
    </row>
    <row r="7373" ht="12.75">
      <c r="O7373" s="18"/>
    </row>
    <row r="7374" ht="12.75">
      <c r="O7374" s="18"/>
    </row>
    <row r="7375" ht="12.75">
      <c r="O7375" s="18"/>
    </row>
    <row r="7376" ht="12.75">
      <c r="O7376" s="18"/>
    </row>
    <row r="7377" ht="12.75">
      <c r="O7377" s="18"/>
    </row>
    <row r="7378" ht="12.75">
      <c r="O7378" s="18"/>
    </row>
    <row r="7379" ht="12.75">
      <c r="O7379" s="18"/>
    </row>
    <row r="7380" ht="12.75">
      <c r="O7380" s="18"/>
    </row>
    <row r="7381" ht="12.75">
      <c r="O7381" s="18"/>
    </row>
    <row r="7382" ht="12.75">
      <c r="O7382" s="18"/>
    </row>
    <row r="7383" ht="12.75">
      <c r="O7383" s="18"/>
    </row>
    <row r="7384" ht="12.75">
      <c r="O7384" s="18"/>
    </row>
    <row r="7385" ht="12.75">
      <c r="O7385" s="18"/>
    </row>
    <row r="7386" ht="12.75">
      <c r="O7386" s="18"/>
    </row>
    <row r="7387" ht="12.75">
      <c r="O7387" s="18"/>
    </row>
    <row r="7388" ht="12.75">
      <c r="O7388" s="18"/>
    </row>
    <row r="7389" ht="12.75">
      <c r="O7389" s="18"/>
    </row>
    <row r="7390" ht="12.75">
      <c r="O7390" s="18"/>
    </row>
    <row r="7391" ht="12.75">
      <c r="O7391" s="18"/>
    </row>
    <row r="7392" ht="12.75">
      <c r="O7392" s="18"/>
    </row>
    <row r="7393" ht="12.75">
      <c r="O7393" s="18"/>
    </row>
    <row r="7394" ht="12.75">
      <c r="O7394" s="18"/>
    </row>
    <row r="7395" ht="12.75">
      <c r="O7395" s="18"/>
    </row>
    <row r="7396" ht="12.75">
      <c r="O7396" s="18"/>
    </row>
    <row r="7397" ht="12.75">
      <c r="O7397" s="18"/>
    </row>
    <row r="7398" ht="12.75">
      <c r="O7398" s="18"/>
    </row>
    <row r="7399" ht="12.75">
      <c r="O7399" s="18"/>
    </row>
    <row r="7400" ht="12.75">
      <c r="O7400" s="18"/>
    </row>
    <row r="7401" ht="12.75">
      <c r="O7401" s="18"/>
    </row>
    <row r="7402" ht="12.75">
      <c r="O7402" s="18"/>
    </row>
    <row r="7403" ht="12.75">
      <c r="O7403" s="18"/>
    </row>
    <row r="7404" ht="12.75">
      <c r="O7404" s="18"/>
    </row>
    <row r="7405" ht="12.75">
      <c r="O7405" s="18"/>
    </row>
    <row r="7406" ht="12.75">
      <c r="O7406" s="18"/>
    </row>
    <row r="7407" ht="12.75">
      <c r="O7407" s="18"/>
    </row>
    <row r="7408" ht="12.75">
      <c r="O7408" s="18"/>
    </row>
    <row r="7409" ht="12.75">
      <c r="O7409" s="18"/>
    </row>
    <row r="7410" ht="12.75">
      <c r="O7410" s="18"/>
    </row>
    <row r="7411" ht="12.75">
      <c r="O7411" s="18"/>
    </row>
    <row r="7412" ht="12.75">
      <c r="O7412" s="18"/>
    </row>
    <row r="7413" ht="12.75">
      <c r="O7413" s="18"/>
    </row>
    <row r="7414" ht="12.75">
      <c r="O7414" s="18"/>
    </row>
    <row r="7415" ht="12.75">
      <c r="O7415" s="18"/>
    </row>
    <row r="7416" ht="12.75">
      <c r="O7416" s="18"/>
    </row>
    <row r="7417" ht="12.75">
      <c r="O7417" s="18"/>
    </row>
    <row r="7418" ht="12.75">
      <c r="O7418" s="18"/>
    </row>
    <row r="7419" ht="12.75">
      <c r="O7419" s="18"/>
    </row>
    <row r="7420" ht="12.75">
      <c r="O7420" s="18"/>
    </row>
    <row r="7421" ht="12.75">
      <c r="O7421" s="18"/>
    </row>
    <row r="7422" ht="12.75">
      <c r="O7422" s="18"/>
    </row>
    <row r="7423" ht="12.75">
      <c r="O7423" s="18"/>
    </row>
    <row r="7424" ht="12.75">
      <c r="O7424" s="18"/>
    </row>
    <row r="7425" ht="12.75">
      <c r="O7425" s="18"/>
    </row>
    <row r="7426" ht="12.75">
      <c r="O7426" s="18"/>
    </row>
    <row r="7427" ht="12.75">
      <c r="O7427" s="18"/>
    </row>
    <row r="7428" ht="12.75">
      <c r="O7428" s="18"/>
    </row>
    <row r="7429" ht="12.75">
      <c r="O7429" s="18"/>
    </row>
    <row r="7430" ht="12.75">
      <c r="O7430" s="18"/>
    </row>
    <row r="7431" ht="12.75">
      <c r="O7431" s="18"/>
    </row>
    <row r="7432" ht="12.75">
      <c r="O7432" s="18"/>
    </row>
    <row r="7433" ht="12.75">
      <c r="O7433" s="18"/>
    </row>
    <row r="7434" ht="12.75">
      <c r="O7434" s="18"/>
    </row>
    <row r="7435" ht="12.75">
      <c r="O7435" s="18"/>
    </row>
    <row r="7436" ht="12.75">
      <c r="O7436" s="18"/>
    </row>
    <row r="7437" ht="12.75">
      <c r="O7437" s="18"/>
    </row>
    <row r="7438" ht="12.75">
      <c r="O7438" s="18"/>
    </row>
    <row r="7439" ht="12.75">
      <c r="O7439" s="18"/>
    </row>
    <row r="7440" ht="12.75">
      <c r="O7440" s="18"/>
    </row>
    <row r="7441" ht="12.75">
      <c r="O7441" s="18"/>
    </row>
    <row r="7442" ht="12.75">
      <c r="O7442" s="18"/>
    </row>
    <row r="7443" ht="12.75">
      <c r="O7443" s="18"/>
    </row>
    <row r="7444" ht="12.75">
      <c r="O7444" s="18"/>
    </row>
    <row r="7445" ht="12.75">
      <c r="O7445" s="18"/>
    </row>
    <row r="7446" ht="12.75">
      <c r="O7446" s="18"/>
    </row>
    <row r="7447" ht="12.75">
      <c r="O7447" s="18"/>
    </row>
    <row r="7448" ht="12.75">
      <c r="O7448" s="18"/>
    </row>
    <row r="7449" ht="12.75">
      <c r="O7449" s="18"/>
    </row>
    <row r="7450" ht="12.75">
      <c r="O7450" s="18"/>
    </row>
    <row r="7451" ht="12.75">
      <c r="O7451" s="18"/>
    </row>
    <row r="7452" ht="12.75">
      <c r="O7452" s="18"/>
    </row>
    <row r="7453" ht="12.75">
      <c r="O7453" s="18"/>
    </row>
    <row r="7454" ht="12.75">
      <c r="O7454" s="18"/>
    </row>
    <row r="7455" ht="12.75">
      <c r="O7455" s="18"/>
    </row>
    <row r="7456" ht="12.75">
      <c r="O7456" s="18"/>
    </row>
    <row r="7457" ht="12.75">
      <c r="O7457" s="18"/>
    </row>
    <row r="7458" ht="12.75">
      <c r="O7458" s="18"/>
    </row>
    <row r="7459" ht="12.75">
      <c r="O7459" s="18"/>
    </row>
    <row r="7460" ht="12.75">
      <c r="O7460" s="18"/>
    </row>
    <row r="7461" ht="12.75">
      <c r="O7461" s="18"/>
    </row>
    <row r="7462" ht="12.75">
      <c r="O7462" s="18"/>
    </row>
    <row r="7463" ht="12.75">
      <c r="O7463" s="18"/>
    </row>
    <row r="7464" ht="12.75">
      <c r="O7464" s="18"/>
    </row>
    <row r="7465" ht="12.75">
      <c r="O7465" s="18"/>
    </row>
    <row r="7466" ht="12.75">
      <c r="O7466" s="18"/>
    </row>
    <row r="7467" ht="12.75">
      <c r="O7467" s="18"/>
    </row>
    <row r="7468" ht="12.75">
      <c r="O7468" s="18"/>
    </row>
    <row r="7469" ht="12.75">
      <c r="O7469" s="18"/>
    </row>
    <row r="7470" ht="12.75">
      <c r="O7470" s="18"/>
    </row>
    <row r="7471" ht="12.75">
      <c r="O7471" s="18"/>
    </row>
    <row r="7472" ht="12.75">
      <c r="O7472" s="18"/>
    </row>
    <row r="7473" ht="12.75">
      <c r="O7473" s="18"/>
    </row>
    <row r="7474" ht="12.75">
      <c r="O7474" s="18"/>
    </row>
    <row r="7475" ht="12.75">
      <c r="O7475" s="18"/>
    </row>
    <row r="7476" ht="12.75">
      <c r="O7476" s="18"/>
    </row>
    <row r="7477" ht="12.75">
      <c r="O7477" s="18"/>
    </row>
    <row r="7478" ht="12.75">
      <c r="O7478" s="18"/>
    </row>
    <row r="7479" ht="12.75">
      <c r="O7479" s="18"/>
    </row>
    <row r="7480" ht="12.75">
      <c r="O7480" s="18"/>
    </row>
    <row r="7481" ht="12.75">
      <c r="O7481" s="18"/>
    </row>
    <row r="7482" ht="12.75">
      <c r="O7482" s="18"/>
    </row>
    <row r="7483" ht="12.75">
      <c r="O7483" s="18"/>
    </row>
    <row r="7484" ht="12.75">
      <c r="O7484" s="18"/>
    </row>
    <row r="7485" ht="12.75">
      <c r="O7485" s="18"/>
    </row>
    <row r="7486" ht="12.75">
      <c r="O7486" s="18"/>
    </row>
    <row r="7487" ht="12.75">
      <c r="O7487" s="18"/>
    </row>
    <row r="7488" ht="12.75">
      <c r="O7488" s="18"/>
    </row>
    <row r="7489" ht="12.75">
      <c r="O7489" s="18"/>
    </row>
    <row r="7490" ht="12.75">
      <c r="O7490" s="18"/>
    </row>
    <row r="7491" ht="12.75">
      <c r="O7491" s="18"/>
    </row>
    <row r="7492" ht="12.75">
      <c r="O7492" s="18"/>
    </row>
    <row r="7493" ht="12.75">
      <c r="O7493" s="18"/>
    </row>
    <row r="7494" ht="12.75">
      <c r="O7494" s="18"/>
    </row>
    <row r="7495" ht="12.75">
      <c r="O7495" s="18"/>
    </row>
    <row r="7496" ht="12.75">
      <c r="O7496" s="18"/>
    </row>
    <row r="7497" ht="12.75">
      <c r="O7497" s="18"/>
    </row>
    <row r="7498" ht="12.75">
      <c r="O7498" s="18"/>
    </row>
    <row r="7499" ht="12.75">
      <c r="O7499" s="18"/>
    </row>
    <row r="7500" ht="12.75">
      <c r="O7500" s="18"/>
    </row>
    <row r="7501" ht="12.75">
      <c r="O7501" s="18"/>
    </row>
    <row r="7502" ht="12.75">
      <c r="O7502" s="18"/>
    </row>
    <row r="7503" ht="12.75">
      <c r="O7503" s="18"/>
    </row>
    <row r="7504" ht="12.75">
      <c r="O7504" s="18"/>
    </row>
    <row r="7505" ht="12.75">
      <c r="O7505" s="18"/>
    </row>
    <row r="7506" ht="12.75">
      <c r="O7506" s="18"/>
    </row>
    <row r="7507" ht="12.75">
      <c r="O7507" s="18"/>
    </row>
    <row r="7508" ht="12.75">
      <c r="O7508" s="18"/>
    </row>
    <row r="7509" ht="12.75">
      <c r="O7509" s="18"/>
    </row>
    <row r="7510" ht="12.75">
      <c r="O7510" s="18"/>
    </row>
    <row r="7511" ht="12.75">
      <c r="O7511" s="18"/>
    </row>
    <row r="7512" ht="12.75">
      <c r="O7512" s="18"/>
    </row>
    <row r="7513" ht="12.75">
      <c r="O7513" s="18"/>
    </row>
    <row r="7514" ht="12.75">
      <c r="O7514" s="18"/>
    </row>
    <row r="7515" ht="12.75">
      <c r="O7515" s="18"/>
    </row>
    <row r="7516" ht="12.75">
      <c r="O7516" s="18"/>
    </row>
    <row r="7517" ht="12.75">
      <c r="O7517" s="18"/>
    </row>
    <row r="7518" ht="12.75">
      <c r="O7518" s="18"/>
    </row>
    <row r="7519" ht="12.75">
      <c r="O7519" s="18"/>
    </row>
    <row r="7520" ht="12.75">
      <c r="O7520" s="18"/>
    </row>
    <row r="7521" ht="12.75">
      <c r="O7521" s="18"/>
    </row>
    <row r="7522" ht="12.75">
      <c r="O7522" s="18"/>
    </row>
    <row r="7523" ht="12.75">
      <c r="O7523" s="18"/>
    </row>
    <row r="7524" ht="12.75">
      <c r="O7524" s="18"/>
    </row>
    <row r="7525" ht="12.75">
      <c r="O7525" s="18"/>
    </row>
    <row r="7526" ht="12.75">
      <c r="O7526" s="18"/>
    </row>
    <row r="7527" ht="12.75">
      <c r="O7527" s="18"/>
    </row>
    <row r="7528" ht="12.75">
      <c r="O7528" s="18"/>
    </row>
    <row r="7529" ht="12.75">
      <c r="O7529" s="18"/>
    </row>
    <row r="7530" ht="12.75">
      <c r="O7530" s="18"/>
    </row>
    <row r="7531" ht="12.75">
      <c r="O7531" s="18"/>
    </row>
    <row r="7532" ht="12.75">
      <c r="O7532" s="18"/>
    </row>
    <row r="7533" ht="12.75">
      <c r="O7533" s="18"/>
    </row>
    <row r="7534" ht="12.75">
      <c r="O7534" s="18"/>
    </row>
    <row r="7535" ht="12.75">
      <c r="O7535" s="18"/>
    </row>
    <row r="7536" ht="12.75">
      <c r="O7536" s="18"/>
    </row>
    <row r="7537" ht="12.75">
      <c r="O7537" s="18"/>
    </row>
    <row r="7538" ht="12.75">
      <c r="O7538" s="18"/>
    </row>
    <row r="7539" ht="12.75">
      <c r="O7539" s="18"/>
    </row>
    <row r="7540" ht="12.75">
      <c r="O7540" s="18"/>
    </row>
    <row r="7541" ht="12.75">
      <c r="O7541" s="18"/>
    </row>
    <row r="7542" ht="12.75">
      <c r="O7542" s="18"/>
    </row>
    <row r="7543" ht="12.75">
      <c r="O7543" s="18"/>
    </row>
    <row r="7544" ht="12.75">
      <c r="O7544" s="18"/>
    </row>
    <row r="7545" ht="12.75">
      <c r="O7545" s="18"/>
    </row>
    <row r="7546" ht="12.75">
      <c r="O7546" s="18"/>
    </row>
    <row r="7547" ht="12.75">
      <c r="O7547" s="18"/>
    </row>
    <row r="7548" ht="12.75">
      <c r="O7548" s="18"/>
    </row>
    <row r="7549" ht="12.75">
      <c r="O7549" s="18"/>
    </row>
    <row r="7550" ht="12.75">
      <c r="O7550" s="18"/>
    </row>
    <row r="7551" ht="12.75">
      <c r="O7551" s="18"/>
    </row>
    <row r="7552" ht="12.75">
      <c r="O7552" s="18"/>
    </row>
    <row r="7553" ht="12.75">
      <c r="O7553" s="18"/>
    </row>
    <row r="7554" ht="12.75">
      <c r="O7554" s="18"/>
    </row>
    <row r="7555" ht="12.75">
      <c r="O7555" s="18"/>
    </row>
    <row r="7556" ht="12.75">
      <c r="O7556" s="18"/>
    </row>
    <row r="7557" ht="12.75">
      <c r="O7557" s="18"/>
    </row>
    <row r="7558" ht="12.75">
      <c r="O7558" s="18"/>
    </row>
    <row r="7559" ht="12.75">
      <c r="O7559" s="18"/>
    </row>
    <row r="7560" ht="12.75">
      <c r="O7560" s="18"/>
    </row>
    <row r="7561" ht="12.75">
      <c r="O7561" s="18"/>
    </row>
    <row r="7562" ht="12.75">
      <c r="O7562" s="18"/>
    </row>
    <row r="7563" ht="12.75">
      <c r="O7563" s="18"/>
    </row>
    <row r="7564" ht="12.75">
      <c r="O7564" s="18"/>
    </row>
    <row r="7565" ht="12.75">
      <c r="O7565" s="18"/>
    </row>
    <row r="7566" ht="12.75">
      <c r="O7566" s="18"/>
    </row>
    <row r="7567" ht="12.75">
      <c r="O7567" s="18"/>
    </row>
    <row r="7568" ht="12.75">
      <c r="O7568" s="18"/>
    </row>
    <row r="7569" ht="12.75">
      <c r="O7569" s="18"/>
    </row>
    <row r="7570" ht="12.75">
      <c r="O7570" s="18"/>
    </row>
    <row r="7571" ht="12.75">
      <c r="O7571" s="18"/>
    </row>
    <row r="7572" ht="12.75">
      <c r="O7572" s="18"/>
    </row>
    <row r="7573" ht="12.75">
      <c r="O7573" s="18"/>
    </row>
    <row r="7574" ht="12.75">
      <c r="O7574" s="18"/>
    </row>
    <row r="7575" ht="12.75">
      <c r="O7575" s="18"/>
    </row>
    <row r="7576" ht="12.75">
      <c r="O7576" s="18"/>
    </row>
    <row r="7577" ht="12.75">
      <c r="O7577" s="18"/>
    </row>
    <row r="7578" ht="12.75">
      <c r="O7578" s="18"/>
    </row>
    <row r="7579" ht="12.75">
      <c r="O7579" s="18"/>
    </row>
    <row r="7580" ht="12.75">
      <c r="O7580" s="18"/>
    </row>
    <row r="7581" ht="12.75">
      <c r="O7581" s="18"/>
    </row>
    <row r="7582" ht="12.75">
      <c r="O7582" s="18"/>
    </row>
    <row r="7583" ht="12.75">
      <c r="O7583" s="18"/>
    </row>
    <row r="7584" ht="12.75">
      <c r="O7584" s="18"/>
    </row>
    <row r="7585" ht="12.75">
      <c r="O7585" s="18"/>
    </row>
    <row r="7586" ht="12.75">
      <c r="O7586" s="18"/>
    </row>
    <row r="7587" ht="12.75">
      <c r="O7587" s="18"/>
    </row>
    <row r="7588" ht="12.75">
      <c r="O7588" s="18"/>
    </row>
    <row r="7589" ht="12.75">
      <c r="O7589" s="18"/>
    </row>
    <row r="7590" ht="12.75">
      <c r="O7590" s="18"/>
    </row>
    <row r="7591" ht="12.75">
      <c r="O7591" s="18"/>
    </row>
    <row r="7592" ht="12.75">
      <c r="O7592" s="18"/>
    </row>
    <row r="7593" ht="12.75">
      <c r="O7593" s="18"/>
    </row>
    <row r="7594" ht="12.75">
      <c r="O7594" s="18"/>
    </row>
    <row r="7595" ht="12.75">
      <c r="O7595" s="18"/>
    </row>
    <row r="7596" ht="12.75">
      <c r="O7596" s="18"/>
    </row>
    <row r="7597" ht="12.75">
      <c r="O7597" s="18"/>
    </row>
    <row r="7598" ht="12.75">
      <c r="O7598" s="18"/>
    </row>
    <row r="7599" ht="12.75">
      <c r="O7599" s="18"/>
    </row>
    <row r="7600" ht="12.75">
      <c r="O7600" s="18"/>
    </row>
    <row r="7601" ht="12.75">
      <c r="O7601" s="18"/>
    </row>
    <row r="7602" ht="12.75">
      <c r="O7602" s="18"/>
    </row>
    <row r="7603" ht="12.75">
      <c r="O7603" s="18"/>
    </row>
    <row r="7604" ht="12.75">
      <c r="O7604" s="18"/>
    </row>
    <row r="7605" ht="12.75">
      <c r="O7605" s="18"/>
    </row>
    <row r="7606" ht="12.75">
      <c r="O7606" s="18"/>
    </row>
    <row r="7607" ht="12.75">
      <c r="O7607" s="18"/>
    </row>
    <row r="7608" ht="12.75">
      <c r="O7608" s="18"/>
    </row>
    <row r="7609" ht="12.75">
      <c r="O7609" s="18"/>
    </row>
    <row r="7610" ht="12.75">
      <c r="O7610" s="18"/>
    </row>
    <row r="7611" ht="12.75">
      <c r="O7611" s="18"/>
    </row>
    <row r="7612" ht="12.75">
      <c r="O7612" s="18"/>
    </row>
    <row r="7613" ht="12.75">
      <c r="O7613" s="18"/>
    </row>
    <row r="7614" ht="12.75">
      <c r="O7614" s="18"/>
    </row>
    <row r="7615" ht="12.75">
      <c r="O7615" s="18"/>
    </row>
    <row r="7616" ht="12.75">
      <c r="O7616" s="18"/>
    </row>
    <row r="7617" ht="12.75">
      <c r="O7617" s="18"/>
    </row>
    <row r="7618" ht="12.75">
      <c r="O7618" s="18"/>
    </row>
    <row r="7619" ht="12.75">
      <c r="O7619" s="18"/>
    </row>
    <row r="7620" ht="12.75">
      <c r="O7620" s="18"/>
    </row>
    <row r="7621" ht="12.75">
      <c r="O7621" s="18"/>
    </row>
    <row r="7622" ht="12.75">
      <c r="O7622" s="18"/>
    </row>
    <row r="7623" ht="12.75">
      <c r="O7623" s="18"/>
    </row>
    <row r="7624" ht="12.75">
      <c r="O7624" s="18"/>
    </row>
    <row r="7625" ht="12.75">
      <c r="O7625" s="18"/>
    </row>
    <row r="7626" ht="12.75">
      <c r="O7626" s="18"/>
    </row>
    <row r="7627" ht="12.75">
      <c r="O7627" s="18"/>
    </row>
    <row r="7628" ht="12.75">
      <c r="O7628" s="18"/>
    </row>
    <row r="7629" ht="12.75">
      <c r="O7629" s="18"/>
    </row>
    <row r="7630" ht="12.75">
      <c r="O7630" s="18"/>
    </row>
    <row r="7631" ht="12.75">
      <c r="O7631" s="18"/>
    </row>
    <row r="7632" ht="12.75">
      <c r="O7632" s="18"/>
    </row>
    <row r="7633" ht="12.75">
      <c r="O7633" s="18"/>
    </row>
    <row r="7634" ht="12.75">
      <c r="O7634" s="18"/>
    </row>
    <row r="7635" ht="12.75">
      <c r="O7635" s="18"/>
    </row>
    <row r="7636" ht="12.75">
      <c r="O7636" s="18"/>
    </row>
    <row r="7637" ht="12.75">
      <c r="O7637" s="18"/>
    </row>
    <row r="7638" ht="12.75">
      <c r="O7638" s="18"/>
    </row>
    <row r="7639" ht="12.75">
      <c r="O7639" s="18"/>
    </row>
    <row r="7640" ht="12.75">
      <c r="O7640" s="18"/>
    </row>
    <row r="7641" ht="12.75">
      <c r="O7641" s="18"/>
    </row>
    <row r="7642" ht="12.75">
      <c r="O7642" s="18"/>
    </row>
    <row r="7643" ht="12.75">
      <c r="O7643" s="18"/>
    </row>
    <row r="7644" ht="12.75">
      <c r="O7644" s="18"/>
    </row>
    <row r="7645" ht="12.75">
      <c r="O7645" s="18"/>
    </row>
    <row r="7646" ht="12.75">
      <c r="O7646" s="18"/>
    </row>
    <row r="7647" ht="12.75">
      <c r="O7647" s="18"/>
    </row>
    <row r="7648" ht="12.75">
      <c r="O7648" s="18"/>
    </row>
    <row r="7649" ht="12.75">
      <c r="O7649" s="18"/>
    </row>
    <row r="7650" ht="12.75">
      <c r="O7650" s="18"/>
    </row>
    <row r="7651" ht="12.75">
      <c r="O7651" s="18"/>
    </row>
    <row r="7652" ht="12.75">
      <c r="O7652" s="18"/>
    </row>
    <row r="7653" ht="12.75">
      <c r="O7653" s="18"/>
    </row>
    <row r="7654" ht="12.75">
      <c r="O7654" s="18"/>
    </row>
    <row r="7655" ht="12.75">
      <c r="O7655" s="18"/>
    </row>
    <row r="7656" ht="12.75">
      <c r="O7656" s="18"/>
    </row>
    <row r="7657" ht="12.75">
      <c r="O7657" s="18"/>
    </row>
    <row r="7658" ht="12.75">
      <c r="O7658" s="18"/>
    </row>
    <row r="7659" ht="12.75">
      <c r="O7659" s="18"/>
    </row>
    <row r="7660" ht="12.75">
      <c r="O7660" s="18"/>
    </row>
    <row r="7661" ht="12.75">
      <c r="O7661" s="18"/>
    </row>
    <row r="7662" ht="12.75">
      <c r="O7662" s="18"/>
    </row>
    <row r="7663" ht="12.75">
      <c r="O7663" s="18"/>
    </row>
    <row r="7664" ht="12.75">
      <c r="O7664" s="18"/>
    </row>
    <row r="7665" ht="12.75">
      <c r="O7665" s="18"/>
    </row>
    <row r="7666" ht="12.75">
      <c r="O7666" s="18"/>
    </row>
    <row r="7667" ht="12.75">
      <c r="O7667" s="18"/>
    </row>
    <row r="7668" ht="12.75">
      <c r="O7668" s="18"/>
    </row>
    <row r="7669" ht="12.75">
      <c r="O7669" s="18"/>
    </row>
    <row r="7670" ht="12.75">
      <c r="O7670" s="18"/>
    </row>
    <row r="7671" ht="12.75">
      <c r="O7671" s="18"/>
    </row>
    <row r="7672" ht="12.75">
      <c r="O7672" s="18"/>
    </row>
    <row r="7673" ht="12.75">
      <c r="O7673" s="18"/>
    </row>
    <row r="7674" ht="12.75">
      <c r="O7674" s="18"/>
    </row>
    <row r="7675" ht="12.75">
      <c r="O7675" s="18"/>
    </row>
    <row r="7676" ht="12.75">
      <c r="O7676" s="18"/>
    </row>
    <row r="7677" ht="12.75">
      <c r="O7677" s="18"/>
    </row>
    <row r="7678" ht="12.75">
      <c r="O7678" s="18"/>
    </row>
    <row r="7679" ht="12.75">
      <c r="O7679" s="18"/>
    </row>
    <row r="7680" ht="12.75">
      <c r="O7680" s="18"/>
    </row>
    <row r="7681" ht="12.75">
      <c r="O7681" s="18"/>
    </row>
    <row r="7682" ht="12.75">
      <c r="O7682" s="18"/>
    </row>
    <row r="7683" ht="12.75">
      <c r="O7683" s="18"/>
    </row>
    <row r="7684" ht="12.75">
      <c r="O7684" s="18"/>
    </row>
    <row r="7685" ht="12.75">
      <c r="O7685" s="18"/>
    </row>
    <row r="7686" ht="12.75">
      <c r="O7686" s="18"/>
    </row>
    <row r="7687" ht="12.75">
      <c r="O7687" s="18"/>
    </row>
    <row r="7688" ht="12.75">
      <c r="O7688" s="18"/>
    </row>
    <row r="7689" ht="12.75">
      <c r="O7689" s="18"/>
    </row>
    <row r="7690" ht="12.75">
      <c r="O7690" s="18"/>
    </row>
    <row r="7691" ht="12.75">
      <c r="O7691" s="18"/>
    </row>
    <row r="7692" ht="12.75">
      <c r="O7692" s="18"/>
    </row>
    <row r="7693" ht="12.75">
      <c r="O7693" s="18"/>
    </row>
    <row r="7694" ht="12.75">
      <c r="O7694" s="18"/>
    </row>
    <row r="7695" ht="12.75">
      <c r="O7695" s="18"/>
    </row>
    <row r="7696" ht="12.75">
      <c r="O7696" s="18"/>
    </row>
    <row r="7697" ht="12.75">
      <c r="O7697" s="18"/>
    </row>
    <row r="7698" ht="12.75">
      <c r="O7698" s="18"/>
    </row>
    <row r="7699" ht="12.75">
      <c r="O7699" s="18"/>
    </row>
    <row r="7700" ht="12.75">
      <c r="O7700" s="18"/>
    </row>
    <row r="7701" ht="12.75">
      <c r="O7701" s="18"/>
    </row>
    <row r="7702" ht="12.75">
      <c r="O7702" s="18"/>
    </row>
    <row r="7703" ht="12.75">
      <c r="O7703" s="18"/>
    </row>
    <row r="7704" ht="12.75">
      <c r="O7704" s="18"/>
    </row>
    <row r="7705" ht="12.75">
      <c r="O7705" s="18"/>
    </row>
    <row r="7706" ht="12.75">
      <c r="O7706" s="18"/>
    </row>
    <row r="7707" ht="12.75">
      <c r="O7707" s="18"/>
    </row>
    <row r="7708" ht="12.75">
      <c r="O7708" s="18"/>
    </row>
    <row r="7709" ht="12.75">
      <c r="O7709" s="18"/>
    </row>
    <row r="7710" ht="12.75">
      <c r="O7710" s="18"/>
    </row>
    <row r="7711" ht="12.75">
      <c r="O7711" s="18"/>
    </row>
    <row r="7712" ht="12.75">
      <c r="O7712" s="18"/>
    </row>
    <row r="7713" ht="12.75">
      <c r="O7713" s="18"/>
    </row>
    <row r="7714" ht="12.75">
      <c r="O7714" s="18"/>
    </row>
    <row r="7715" ht="12.75">
      <c r="O7715" s="18"/>
    </row>
    <row r="7716" ht="12.75">
      <c r="O7716" s="18"/>
    </row>
    <row r="7717" ht="12.75">
      <c r="O7717" s="18"/>
    </row>
    <row r="7718" ht="12.75">
      <c r="O7718" s="18"/>
    </row>
    <row r="7719" ht="12.75">
      <c r="O7719" s="18"/>
    </row>
    <row r="7720" ht="12.75">
      <c r="O7720" s="18"/>
    </row>
    <row r="7721" ht="12.75">
      <c r="O7721" s="18"/>
    </row>
    <row r="7722" ht="12.75">
      <c r="O7722" s="18"/>
    </row>
    <row r="7723" ht="12.75">
      <c r="O7723" s="18"/>
    </row>
    <row r="7724" ht="12.75">
      <c r="O7724" s="18"/>
    </row>
    <row r="7725" ht="12.75">
      <c r="O7725" s="18"/>
    </row>
    <row r="7726" ht="12.75">
      <c r="O7726" s="18"/>
    </row>
    <row r="7727" ht="12.75">
      <c r="O7727" s="18"/>
    </row>
    <row r="7728" ht="12.75">
      <c r="O7728" s="18"/>
    </row>
    <row r="7729" ht="12.75">
      <c r="O7729" s="18"/>
    </row>
    <row r="7730" ht="12.75">
      <c r="O7730" s="18"/>
    </row>
    <row r="7731" ht="12.75">
      <c r="O7731" s="18"/>
    </row>
    <row r="7732" ht="12.75">
      <c r="O7732" s="18"/>
    </row>
    <row r="7733" ht="12.75">
      <c r="O7733" s="18"/>
    </row>
    <row r="7734" ht="12.75">
      <c r="O7734" s="18"/>
    </row>
    <row r="7735" ht="12.75">
      <c r="O7735" s="18"/>
    </row>
    <row r="7736" ht="12.75">
      <c r="O7736" s="18"/>
    </row>
    <row r="7737" ht="12.75">
      <c r="O7737" s="18"/>
    </row>
    <row r="7738" ht="12.75">
      <c r="O7738" s="18"/>
    </row>
    <row r="7739" ht="12.75">
      <c r="O7739" s="18"/>
    </row>
    <row r="7740" ht="12.75">
      <c r="O7740" s="18"/>
    </row>
    <row r="7741" ht="12.75">
      <c r="O7741" s="18"/>
    </row>
    <row r="7742" ht="12.75">
      <c r="O7742" s="18"/>
    </row>
    <row r="7743" ht="12.75">
      <c r="O7743" s="18"/>
    </row>
    <row r="7744" ht="12.75">
      <c r="O7744" s="18"/>
    </row>
    <row r="7745" ht="12.75">
      <c r="O7745" s="18"/>
    </row>
    <row r="7746" ht="12.75">
      <c r="O7746" s="18"/>
    </row>
    <row r="7747" ht="12.75">
      <c r="O7747" s="18"/>
    </row>
    <row r="7748" ht="12.75">
      <c r="O7748" s="18"/>
    </row>
    <row r="7749" ht="12.75">
      <c r="O7749" s="18"/>
    </row>
    <row r="7750" ht="12.75">
      <c r="O7750" s="18"/>
    </row>
    <row r="7751" ht="12.75">
      <c r="O7751" s="18"/>
    </row>
    <row r="7752" ht="12.75">
      <c r="O7752" s="18"/>
    </row>
    <row r="7753" ht="12.75">
      <c r="O7753" s="18"/>
    </row>
    <row r="7754" ht="12.75">
      <c r="O7754" s="18"/>
    </row>
    <row r="7755" ht="12.75">
      <c r="O7755" s="18"/>
    </row>
    <row r="7756" ht="12.75">
      <c r="O7756" s="18"/>
    </row>
    <row r="7757" ht="12.75">
      <c r="O7757" s="18"/>
    </row>
    <row r="7758" ht="12.75">
      <c r="O7758" s="18"/>
    </row>
    <row r="7759" ht="12.75">
      <c r="O7759" s="18"/>
    </row>
    <row r="7760" ht="12.75">
      <c r="O7760" s="18"/>
    </row>
    <row r="7761" ht="12.75">
      <c r="O7761" s="18"/>
    </row>
    <row r="7762" ht="12.75">
      <c r="O7762" s="18"/>
    </row>
    <row r="7763" ht="12.75">
      <c r="O7763" s="18"/>
    </row>
    <row r="7764" ht="12.75">
      <c r="O7764" s="18"/>
    </row>
    <row r="7765" ht="12.75">
      <c r="O7765" s="18"/>
    </row>
    <row r="7766" ht="12.75">
      <c r="O7766" s="18"/>
    </row>
    <row r="7767" ht="12.75">
      <c r="O7767" s="18"/>
    </row>
    <row r="7768" ht="12.75">
      <c r="O7768" s="18"/>
    </row>
    <row r="7769" ht="12.75">
      <c r="O7769" s="18"/>
    </row>
    <row r="7770" ht="12.75">
      <c r="O7770" s="18"/>
    </row>
    <row r="7771" ht="12.75">
      <c r="O7771" s="18"/>
    </row>
    <row r="7772" ht="12.75">
      <c r="O7772" s="18"/>
    </row>
    <row r="7773" ht="12.75">
      <c r="O7773" s="18"/>
    </row>
    <row r="7774" ht="12.75">
      <c r="O7774" s="18"/>
    </row>
    <row r="7775" ht="12.75">
      <c r="O7775" s="18"/>
    </row>
    <row r="7776" ht="12.75">
      <c r="O7776" s="18"/>
    </row>
    <row r="7777" ht="12.75">
      <c r="O7777" s="18"/>
    </row>
    <row r="7778" ht="12.75">
      <c r="O7778" s="18"/>
    </row>
    <row r="7779" ht="12.75">
      <c r="O7779" s="18"/>
    </row>
    <row r="7780" ht="12.75">
      <c r="O7780" s="18"/>
    </row>
    <row r="7781" ht="12.75">
      <c r="O7781" s="18"/>
    </row>
    <row r="7782" ht="12.75">
      <c r="O7782" s="18"/>
    </row>
    <row r="7783" ht="12.75">
      <c r="O7783" s="18"/>
    </row>
    <row r="7784" ht="12.75">
      <c r="O7784" s="18"/>
    </row>
    <row r="7785" ht="12.75">
      <c r="O7785" s="18"/>
    </row>
    <row r="7786" ht="12.75">
      <c r="O7786" s="18"/>
    </row>
    <row r="7787" ht="12.75">
      <c r="O7787" s="18"/>
    </row>
    <row r="7788" ht="12.75">
      <c r="O7788" s="18"/>
    </row>
    <row r="7789" ht="12.75">
      <c r="O7789" s="18"/>
    </row>
    <row r="7790" ht="12.75">
      <c r="O7790" s="18"/>
    </row>
    <row r="7791" ht="12.75">
      <c r="O7791" s="18"/>
    </row>
    <row r="7792" ht="12.75">
      <c r="O7792" s="18"/>
    </row>
    <row r="7793" ht="12.75">
      <c r="O7793" s="18"/>
    </row>
    <row r="7794" ht="12.75">
      <c r="O7794" s="18"/>
    </row>
    <row r="7795" ht="12.75">
      <c r="O7795" s="18"/>
    </row>
    <row r="7796" ht="12.75">
      <c r="O7796" s="18"/>
    </row>
    <row r="7797" ht="12.75">
      <c r="O7797" s="18"/>
    </row>
    <row r="7798" ht="12.75">
      <c r="O7798" s="18"/>
    </row>
    <row r="7799" ht="12.75">
      <c r="O7799" s="18"/>
    </row>
    <row r="7800" ht="12.75">
      <c r="O7800" s="18"/>
    </row>
    <row r="7801" ht="12.75">
      <c r="O7801" s="18"/>
    </row>
    <row r="7802" ht="12.75">
      <c r="O7802" s="18"/>
    </row>
    <row r="7803" ht="12.75">
      <c r="O7803" s="18"/>
    </row>
    <row r="7804" ht="12.75">
      <c r="O7804" s="18"/>
    </row>
    <row r="7805" ht="12.75">
      <c r="O7805" s="18"/>
    </row>
    <row r="7806" ht="12.75">
      <c r="O7806" s="18"/>
    </row>
    <row r="7807" ht="12.75">
      <c r="O7807" s="18"/>
    </row>
    <row r="7808" ht="12.75">
      <c r="O7808" s="18"/>
    </row>
    <row r="7809" ht="12.75">
      <c r="O7809" s="18"/>
    </row>
    <row r="7810" ht="12.75">
      <c r="O7810" s="18"/>
    </row>
    <row r="7811" ht="12.75">
      <c r="O7811" s="18"/>
    </row>
    <row r="7812" ht="12.75">
      <c r="O7812" s="18"/>
    </row>
    <row r="7813" ht="12.75">
      <c r="O7813" s="18"/>
    </row>
    <row r="7814" ht="12.75">
      <c r="O7814" s="18"/>
    </row>
    <row r="7815" ht="12.75">
      <c r="O7815" s="18"/>
    </row>
    <row r="7816" ht="12.75">
      <c r="O7816" s="18"/>
    </row>
    <row r="7817" ht="12.75">
      <c r="O7817" s="18"/>
    </row>
    <row r="7818" ht="12.75">
      <c r="O7818" s="18"/>
    </row>
    <row r="7819" ht="12.75">
      <c r="O7819" s="18"/>
    </row>
    <row r="7820" ht="12.75">
      <c r="O7820" s="18"/>
    </row>
    <row r="7821" ht="12.75">
      <c r="O7821" s="18"/>
    </row>
    <row r="7822" ht="12.75">
      <c r="O7822" s="18"/>
    </row>
    <row r="7823" ht="12.75">
      <c r="O7823" s="18"/>
    </row>
    <row r="7824" ht="12.75">
      <c r="O7824" s="18"/>
    </row>
    <row r="7825" ht="12.75">
      <c r="O7825" s="18"/>
    </row>
    <row r="7826" ht="12.75">
      <c r="O7826" s="18"/>
    </row>
    <row r="7827" ht="12.75">
      <c r="O7827" s="18"/>
    </row>
    <row r="7828" ht="12.75">
      <c r="O7828" s="18"/>
    </row>
    <row r="7829" ht="12.75">
      <c r="O7829" s="18"/>
    </row>
    <row r="7830" ht="12.75">
      <c r="O7830" s="18"/>
    </row>
    <row r="7831" ht="12.75">
      <c r="O7831" s="18"/>
    </row>
    <row r="7832" ht="12.75">
      <c r="O7832" s="18"/>
    </row>
    <row r="7833" ht="12.75">
      <c r="O7833" s="18"/>
    </row>
    <row r="7834" ht="12.75">
      <c r="O7834" s="18"/>
    </row>
    <row r="7835" ht="12.75">
      <c r="O7835" s="18"/>
    </row>
    <row r="7836" ht="12.75">
      <c r="O7836" s="18"/>
    </row>
    <row r="7837" ht="12.75">
      <c r="O7837" s="18"/>
    </row>
    <row r="7838" ht="12.75">
      <c r="O7838" s="18"/>
    </row>
    <row r="7839" ht="12.75">
      <c r="O7839" s="18"/>
    </row>
    <row r="7840" ht="12.75">
      <c r="O7840" s="18"/>
    </row>
    <row r="7841" ht="12.75">
      <c r="O7841" s="18"/>
    </row>
    <row r="7842" ht="12.75">
      <c r="O7842" s="18"/>
    </row>
    <row r="7843" ht="12.75">
      <c r="O7843" s="18"/>
    </row>
    <row r="7844" ht="12.75">
      <c r="O7844" s="18"/>
    </row>
    <row r="7845" ht="12.75">
      <c r="O7845" s="18"/>
    </row>
    <row r="7846" ht="12.75">
      <c r="O7846" s="18"/>
    </row>
    <row r="7847" ht="12.75">
      <c r="O7847" s="18"/>
    </row>
    <row r="7848" ht="12.75">
      <c r="O7848" s="18"/>
    </row>
    <row r="7849" ht="12.75">
      <c r="O7849" s="18"/>
    </row>
    <row r="7850" ht="12.75">
      <c r="O7850" s="18"/>
    </row>
    <row r="7851" ht="12.75">
      <c r="O7851" s="18"/>
    </row>
    <row r="7852" ht="12.75">
      <c r="O7852" s="18"/>
    </row>
    <row r="7853" ht="12.75">
      <c r="O7853" s="18"/>
    </row>
    <row r="7854" ht="12.75">
      <c r="O7854" s="18"/>
    </row>
    <row r="7855" ht="12.75">
      <c r="O7855" s="18"/>
    </row>
    <row r="7856" ht="12.75">
      <c r="O7856" s="18"/>
    </row>
    <row r="7857" ht="12.75">
      <c r="O7857" s="18"/>
    </row>
    <row r="7858" ht="12.75">
      <c r="O7858" s="18"/>
    </row>
    <row r="7859" ht="12.75">
      <c r="O7859" s="18"/>
    </row>
    <row r="7860" ht="12.75">
      <c r="O7860" s="18"/>
    </row>
    <row r="7861" ht="12.75">
      <c r="O7861" s="18"/>
    </row>
    <row r="7862" ht="12.75">
      <c r="O7862" s="18"/>
    </row>
    <row r="7863" ht="12.75">
      <c r="O7863" s="18"/>
    </row>
    <row r="7864" ht="12.75">
      <c r="O7864" s="18"/>
    </row>
    <row r="7865" ht="12.75">
      <c r="O7865" s="18"/>
    </row>
    <row r="7866" ht="12.75">
      <c r="O7866" s="18"/>
    </row>
    <row r="7867" ht="12.75">
      <c r="O7867" s="18"/>
    </row>
    <row r="7868" ht="12.75">
      <c r="O7868" s="18"/>
    </row>
    <row r="7869" ht="12.75">
      <c r="O7869" s="18"/>
    </row>
    <row r="7870" ht="12.75">
      <c r="O7870" s="18"/>
    </row>
    <row r="7871" ht="12.75">
      <c r="O7871" s="18"/>
    </row>
    <row r="7872" ht="12.75">
      <c r="O7872" s="18"/>
    </row>
    <row r="7873" ht="12.75">
      <c r="O7873" s="18"/>
    </row>
    <row r="7874" ht="12.75">
      <c r="O7874" s="18"/>
    </row>
    <row r="7875" ht="12.75">
      <c r="O7875" s="18"/>
    </row>
    <row r="7876" ht="12.75">
      <c r="O7876" s="18"/>
    </row>
    <row r="7877" ht="12.75">
      <c r="O7877" s="18"/>
    </row>
    <row r="7878" ht="12.75">
      <c r="O7878" s="18"/>
    </row>
    <row r="7879" ht="12.75">
      <c r="O7879" s="18"/>
    </row>
    <row r="7880" ht="12.75">
      <c r="O7880" s="18"/>
    </row>
    <row r="7881" ht="12.75">
      <c r="O7881" s="18"/>
    </row>
    <row r="7882" ht="12.75">
      <c r="O7882" s="18"/>
    </row>
    <row r="7883" ht="12.75">
      <c r="O7883" s="18"/>
    </row>
    <row r="7884" ht="12.75">
      <c r="O7884" s="18"/>
    </row>
    <row r="7885" ht="12.75">
      <c r="O7885" s="18"/>
    </row>
    <row r="7886" ht="12.75">
      <c r="O7886" s="18"/>
    </row>
    <row r="7887" ht="12.75">
      <c r="O7887" s="18"/>
    </row>
    <row r="7888" ht="12.75">
      <c r="O7888" s="18"/>
    </row>
    <row r="7889" ht="12.75">
      <c r="O7889" s="18"/>
    </row>
    <row r="7890" ht="12.75">
      <c r="O7890" s="18"/>
    </row>
    <row r="7891" ht="12.75">
      <c r="O7891" s="18"/>
    </row>
    <row r="7892" ht="12.75">
      <c r="O7892" s="18"/>
    </row>
    <row r="7893" ht="12.75">
      <c r="O7893" s="18"/>
    </row>
    <row r="7894" ht="12.75">
      <c r="O7894" s="18"/>
    </row>
    <row r="7895" ht="12.75">
      <c r="O7895" s="18"/>
    </row>
    <row r="7896" ht="12.75">
      <c r="O7896" s="18"/>
    </row>
    <row r="7897" ht="12.75">
      <c r="O7897" s="18"/>
    </row>
    <row r="7898" ht="12.75">
      <c r="O7898" s="18"/>
    </row>
    <row r="7899" ht="12.75">
      <c r="O7899" s="18"/>
    </row>
    <row r="7900" ht="12.75">
      <c r="O7900" s="18"/>
    </row>
    <row r="7901" ht="12.75">
      <c r="O7901" s="18"/>
    </row>
    <row r="7902" ht="12.75">
      <c r="O7902" s="18"/>
    </row>
    <row r="7903" ht="12.75">
      <c r="O7903" s="18"/>
    </row>
    <row r="7904" ht="12.75">
      <c r="O7904" s="18"/>
    </row>
    <row r="7905" ht="12.75">
      <c r="O7905" s="18"/>
    </row>
    <row r="7906" ht="12.75">
      <c r="O7906" s="18"/>
    </row>
    <row r="7907" ht="12.75">
      <c r="O7907" s="18"/>
    </row>
    <row r="7908" ht="12.75">
      <c r="O7908" s="18"/>
    </row>
    <row r="7909" ht="12.75">
      <c r="O7909" s="18"/>
    </row>
    <row r="7910" ht="12.75">
      <c r="O7910" s="18"/>
    </row>
    <row r="7911" ht="12.75">
      <c r="O7911" s="18"/>
    </row>
    <row r="7912" ht="12.75">
      <c r="O7912" s="18"/>
    </row>
    <row r="7913" ht="12.75">
      <c r="O7913" s="18"/>
    </row>
    <row r="7914" ht="12.75">
      <c r="O7914" s="18"/>
    </row>
    <row r="7915" ht="12.75">
      <c r="O7915" s="18"/>
    </row>
    <row r="7916" ht="12.75">
      <c r="O7916" s="18"/>
    </row>
    <row r="7917" ht="12.75">
      <c r="O7917" s="18"/>
    </row>
    <row r="7918" ht="12.75">
      <c r="O7918" s="18"/>
    </row>
    <row r="7919" ht="12.75">
      <c r="O7919" s="18"/>
    </row>
    <row r="7920" ht="12.75">
      <c r="O7920" s="18"/>
    </row>
    <row r="7921" ht="12.75">
      <c r="O7921" s="18"/>
    </row>
    <row r="7922" ht="12.75">
      <c r="O7922" s="18"/>
    </row>
    <row r="7923" ht="12.75">
      <c r="O7923" s="18"/>
    </row>
    <row r="7924" ht="12.75">
      <c r="O7924" s="18"/>
    </row>
    <row r="7925" ht="12.75">
      <c r="O7925" s="18"/>
    </row>
    <row r="7926" ht="12.75">
      <c r="O7926" s="18"/>
    </row>
    <row r="7927" ht="12.75">
      <c r="O7927" s="18"/>
    </row>
    <row r="7928" ht="12.75">
      <c r="O7928" s="18"/>
    </row>
    <row r="7929" ht="12.75">
      <c r="O7929" s="18"/>
    </row>
    <row r="7930" ht="12.75">
      <c r="O7930" s="18"/>
    </row>
    <row r="7931" ht="12.75">
      <c r="O7931" s="18"/>
    </row>
    <row r="7932" ht="12.75">
      <c r="O7932" s="18"/>
    </row>
    <row r="7933" ht="12.75">
      <c r="O7933" s="18"/>
    </row>
    <row r="7934" ht="12.75">
      <c r="O7934" s="18"/>
    </row>
    <row r="7935" ht="12.75">
      <c r="O7935" s="18"/>
    </row>
    <row r="7936" ht="12.75">
      <c r="O7936" s="18"/>
    </row>
    <row r="7937" ht="12.75">
      <c r="O7937" s="18"/>
    </row>
    <row r="7938" ht="12.75">
      <c r="O7938" s="18"/>
    </row>
    <row r="7939" ht="12.75">
      <c r="O7939" s="18"/>
    </row>
    <row r="7940" ht="12.75">
      <c r="O7940" s="18"/>
    </row>
    <row r="7941" ht="12.75">
      <c r="O7941" s="18"/>
    </row>
    <row r="7942" ht="12.75">
      <c r="O7942" s="18"/>
    </row>
    <row r="7943" ht="12.75">
      <c r="O7943" s="18"/>
    </row>
    <row r="7944" ht="12.75">
      <c r="O7944" s="18"/>
    </row>
    <row r="7945" ht="12.75">
      <c r="O7945" s="18"/>
    </row>
    <row r="7946" ht="12.75">
      <c r="O7946" s="18"/>
    </row>
    <row r="7947" ht="12.75">
      <c r="O7947" s="18"/>
    </row>
    <row r="7948" ht="12.75">
      <c r="O7948" s="18"/>
    </row>
    <row r="7949" ht="12.75">
      <c r="O7949" s="18"/>
    </row>
    <row r="7950" ht="12.75">
      <c r="O7950" s="18"/>
    </row>
    <row r="7951" ht="12.75">
      <c r="O7951" s="18"/>
    </row>
    <row r="7952" ht="12.75">
      <c r="O7952" s="18"/>
    </row>
    <row r="7953" ht="12.75">
      <c r="O7953" s="18"/>
    </row>
    <row r="7954" ht="12.75">
      <c r="O7954" s="18"/>
    </row>
    <row r="7955" ht="12.75">
      <c r="O7955" s="18"/>
    </row>
    <row r="7956" ht="12.75">
      <c r="O7956" s="18"/>
    </row>
    <row r="7957" ht="12.75">
      <c r="O7957" s="18"/>
    </row>
    <row r="7958" ht="12.75">
      <c r="O7958" s="18"/>
    </row>
    <row r="7959" ht="12.75">
      <c r="O7959" s="18"/>
    </row>
    <row r="7960" ht="12.75">
      <c r="O7960" s="18"/>
    </row>
    <row r="7961" ht="12.75">
      <c r="O7961" s="18"/>
    </row>
    <row r="7962" ht="12.75">
      <c r="O7962" s="18"/>
    </row>
    <row r="7963" ht="12.75">
      <c r="O7963" s="18"/>
    </row>
    <row r="7964" ht="12.75">
      <c r="O7964" s="18"/>
    </row>
    <row r="7965" ht="12.75">
      <c r="O7965" s="18"/>
    </row>
    <row r="7966" ht="12.75">
      <c r="O7966" s="18"/>
    </row>
    <row r="7967" ht="12.75">
      <c r="O7967" s="18"/>
    </row>
    <row r="7968" ht="12.75">
      <c r="O7968" s="18"/>
    </row>
    <row r="7969" ht="12.75">
      <c r="O7969" s="18"/>
    </row>
    <row r="7970" ht="12.75">
      <c r="O7970" s="18"/>
    </row>
    <row r="7971" ht="12.75">
      <c r="O7971" s="18"/>
    </row>
    <row r="7972" ht="12.75">
      <c r="O7972" s="18"/>
    </row>
    <row r="7973" ht="12.75">
      <c r="O7973" s="18"/>
    </row>
    <row r="7974" ht="12.75">
      <c r="O7974" s="18"/>
    </row>
    <row r="7975" ht="12.75">
      <c r="O7975" s="18"/>
    </row>
    <row r="7976" ht="12.75">
      <c r="O7976" s="18"/>
    </row>
    <row r="7977" ht="12.75">
      <c r="O7977" s="18"/>
    </row>
    <row r="7978" ht="12.75">
      <c r="O7978" s="18"/>
    </row>
    <row r="7979" ht="12.75">
      <c r="O7979" s="18"/>
    </row>
    <row r="7980" ht="12.75">
      <c r="O7980" s="18"/>
    </row>
    <row r="7981" ht="12.75">
      <c r="O7981" s="18"/>
    </row>
    <row r="7982" ht="12.75">
      <c r="O7982" s="18"/>
    </row>
    <row r="7983" ht="12.75">
      <c r="O7983" s="18"/>
    </row>
    <row r="7984" ht="12.75">
      <c r="O7984" s="18"/>
    </row>
    <row r="7985" ht="12.75">
      <c r="O7985" s="18"/>
    </row>
    <row r="7986" ht="12.75">
      <c r="O7986" s="18"/>
    </row>
    <row r="7987" ht="12.75">
      <c r="O7987" s="18"/>
    </row>
    <row r="7988" ht="12.75">
      <c r="O7988" s="18"/>
    </row>
    <row r="7989" ht="12.75">
      <c r="O7989" s="18"/>
    </row>
    <row r="7990" ht="12.75">
      <c r="O7990" s="18"/>
    </row>
    <row r="7991" ht="12.75">
      <c r="O7991" s="18"/>
    </row>
    <row r="7992" ht="12.75">
      <c r="O7992" s="18"/>
    </row>
    <row r="7993" ht="12.75">
      <c r="O7993" s="18"/>
    </row>
    <row r="7994" ht="12.75">
      <c r="O7994" s="18"/>
    </row>
    <row r="7995" ht="12.75">
      <c r="O7995" s="18"/>
    </row>
    <row r="7996" ht="12.75">
      <c r="O7996" s="18"/>
    </row>
    <row r="7997" ht="12.75">
      <c r="O7997" s="18"/>
    </row>
    <row r="7998" ht="12.75">
      <c r="O7998" s="18"/>
    </row>
    <row r="7999" ht="12.75">
      <c r="O7999" s="18"/>
    </row>
    <row r="8000" ht="12.75">
      <c r="O8000" s="18"/>
    </row>
    <row r="8001" ht="12.75">
      <c r="O8001" s="18"/>
    </row>
    <row r="8002" ht="12.75">
      <c r="O8002" s="18"/>
    </row>
    <row r="8003" ht="12.75">
      <c r="O8003" s="18"/>
    </row>
    <row r="8004" ht="12.75">
      <c r="O8004" s="18"/>
    </row>
    <row r="8005" ht="12.75">
      <c r="O8005" s="18"/>
    </row>
    <row r="8006" ht="12.75">
      <c r="O8006" s="18"/>
    </row>
    <row r="8007" ht="12.75">
      <c r="O8007" s="18"/>
    </row>
    <row r="8008" ht="12.75">
      <c r="O8008" s="18"/>
    </row>
    <row r="8009" ht="12.75">
      <c r="O8009" s="18"/>
    </row>
    <row r="8010" ht="12.75">
      <c r="O8010" s="18"/>
    </row>
    <row r="8011" ht="12.75">
      <c r="O8011" s="18"/>
    </row>
    <row r="8012" ht="12.75">
      <c r="O8012" s="18"/>
    </row>
    <row r="8013" ht="12.75">
      <c r="O8013" s="18"/>
    </row>
    <row r="8014" ht="12.75">
      <c r="O8014" s="18"/>
    </row>
    <row r="8015" ht="12.75">
      <c r="O8015" s="18"/>
    </row>
    <row r="8016" ht="12.75">
      <c r="O8016" s="18"/>
    </row>
    <row r="8017" ht="12.75">
      <c r="O8017" s="18"/>
    </row>
    <row r="8018" ht="12.75">
      <c r="O8018" s="18"/>
    </row>
    <row r="8019" ht="12.75">
      <c r="O8019" s="18"/>
    </row>
    <row r="8020" ht="12.75">
      <c r="O8020" s="18"/>
    </row>
    <row r="8021" ht="12.75">
      <c r="O8021" s="18"/>
    </row>
    <row r="8022" ht="12.75">
      <c r="O8022" s="18"/>
    </row>
    <row r="8023" ht="12.75">
      <c r="O8023" s="18"/>
    </row>
    <row r="8024" ht="12.75">
      <c r="O8024" s="18"/>
    </row>
    <row r="8025" ht="12.75">
      <c r="O8025" s="18"/>
    </row>
    <row r="8026" ht="12.75">
      <c r="O8026" s="18"/>
    </row>
    <row r="8027" ht="12.75">
      <c r="O8027" s="18"/>
    </row>
    <row r="8028" ht="12.75">
      <c r="O8028" s="18"/>
    </row>
    <row r="8029" ht="12.75">
      <c r="O8029" s="18"/>
    </row>
    <row r="8030" ht="12.75">
      <c r="O8030" s="18"/>
    </row>
    <row r="8031" ht="12.75">
      <c r="O8031" s="18"/>
    </row>
    <row r="8032" ht="12.75">
      <c r="O8032" s="18"/>
    </row>
    <row r="8033" ht="12.75">
      <c r="O8033" s="18"/>
    </row>
    <row r="8034" ht="12.75">
      <c r="O8034" s="18"/>
    </row>
    <row r="8035" ht="12.75">
      <c r="O8035" s="18"/>
    </row>
    <row r="8036" ht="12.75">
      <c r="O8036" s="18"/>
    </row>
    <row r="8037" ht="12.75">
      <c r="O8037" s="18"/>
    </row>
    <row r="8038" ht="12.75">
      <c r="O8038" s="18"/>
    </row>
    <row r="8039" ht="12.75">
      <c r="O8039" s="18"/>
    </row>
    <row r="8040" ht="12.75">
      <c r="O8040" s="18"/>
    </row>
    <row r="8041" ht="12.75">
      <c r="O8041" s="18"/>
    </row>
    <row r="8042" ht="12.75">
      <c r="O8042" s="18"/>
    </row>
    <row r="8043" ht="12.75">
      <c r="O8043" s="18"/>
    </row>
    <row r="8044" ht="12.75">
      <c r="O8044" s="18"/>
    </row>
    <row r="8045" ht="12.75">
      <c r="O8045" s="18"/>
    </row>
    <row r="8046" ht="12.75">
      <c r="O8046" s="18"/>
    </row>
    <row r="8047" ht="12.75">
      <c r="O8047" s="18"/>
    </row>
    <row r="8048" ht="12.75">
      <c r="O8048" s="18"/>
    </row>
    <row r="8049" ht="12.75">
      <c r="O8049" s="18"/>
    </row>
    <row r="8050" ht="12.75">
      <c r="O8050" s="18"/>
    </row>
    <row r="8051" ht="12.75">
      <c r="O8051" s="18"/>
    </row>
    <row r="8052" ht="12.75">
      <c r="O8052" s="18"/>
    </row>
    <row r="8053" ht="12.75">
      <c r="O8053" s="18"/>
    </row>
    <row r="8054" ht="12.75">
      <c r="O8054" s="18"/>
    </row>
    <row r="8055" ht="12.75">
      <c r="O8055" s="18"/>
    </row>
    <row r="8056" ht="12.75">
      <c r="O8056" s="18"/>
    </row>
    <row r="8057" ht="12.75">
      <c r="O8057" s="18"/>
    </row>
    <row r="8058" ht="12.75">
      <c r="O8058" s="18"/>
    </row>
    <row r="8059" ht="12.75">
      <c r="O8059" s="18"/>
    </row>
    <row r="8060" ht="12.75">
      <c r="O8060" s="18"/>
    </row>
    <row r="8061" ht="12.75">
      <c r="O8061" s="18"/>
    </row>
    <row r="8062" ht="12.75">
      <c r="O8062" s="18"/>
    </row>
    <row r="8063" ht="12.75">
      <c r="O8063" s="18"/>
    </row>
    <row r="8064" ht="12.75">
      <c r="O8064" s="18"/>
    </row>
    <row r="8065" ht="12.75">
      <c r="O8065" s="18"/>
    </row>
    <row r="8066" ht="12.75">
      <c r="O8066" s="18"/>
    </row>
    <row r="8067" ht="12.75">
      <c r="O8067" s="18"/>
    </row>
    <row r="8068" ht="12.75">
      <c r="O8068" s="18"/>
    </row>
    <row r="8069" ht="12.75">
      <c r="O8069" s="18"/>
    </row>
    <row r="8070" ht="12.75">
      <c r="O8070" s="18"/>
    </row>
    <row r="8071" ht="12.75">
      <c r="O8071" s="18"/>
    </row>
    <row r="8072" ht="12.75">
      <c r="O8072" s="18"/>
    </row>
    <row r="8073" ht="12.75">
      <c r="O8073" s="18"/>
    </row>
    <row r="8074" ht="12.75">
      <c r="O8074" s="18"/>
    </row>
    <row r="8075" ht="12.75">
      <c r="O8075" s="18"/>
    </row>
    <row r="8076" ht="12.75">
      <c r="O8076" s="18"/>
    </row>
    <row r="8077" ht="12.75">
      <c r="O8077" s="18"/>
    </row>
    <row r="8078" ht="12.75">
      <c r="O8078" s="18"/>
    </row>
    <row r="8079" ht="12.75">
      <c r="O8079" s="18"/>
    </row>
    <row r="8080" ht="12.75">
      <c r="O8080" s="18"/>
    </row>
    <row r="8081" ht="12.75">
      <c r="O8081" s="18"/>
    </row>
    <row r="8082" ht="12.75">
      <c r="O8082" s="18"/>
    </row>
    <row r="8083" ht="12.75">
      <c r="O8083" s="18"/>
    </row>
    <row r="8084" ht="12.75">
      <c r="O8084" s="18"/>
    </row>
    <row r="8085" ht="12.75">
      <c r="O8085" s="18"/>
    </row>
    <row r="8086" ht="12.75">
      <c r="O8086" s="18"/>
    </row>
    <row r="8087" ht="12.75">
      <c r="O8087" s="18"/>
    </row>
    <row r="8088" ht="12.75">
      <c r="O8088" s="18"/>
    </row>
    <row r="8089" ht="12.75">
      <c r="O8089" s="18"/>
    </row>
    <row r="8090" ht="12.75">
      <c r="O8090" s="18"/>
    </row>
    <row r="8091" ht="12.75">
      <c r="O8091" s="18"/>
    </row>
    <row r="8092" ht="12.75">
      <c r="O8092" s="18"/>
    </row>
    <row r="8093" ht="12.75">
      <c r="O8093" s="18"/>
    </row>
    <row r="8094" ht="12.75">
      <c r="O8094" s="18"/>
    </row>
    <row r="8095" ht="12.75">
      <c r="O8095" s="18"/>
    </row>
    <row r="8096" ht="12.75">
      <c r="O8096" s="18"/>
    </row>
    <row r="8097" ht="12.75">
      <c r="O8097" s="18"/>
    </row>
    <row r="8098" ht="12.75">
      <c r="O8098" s="18"/>
    </row>
    <row r="8099" ht="12.75">
      <c r="O8099" s="18"/>
    </row>
    <row r="8100" ht="12.75">
      <c r="O8100" s="18"/>
    </row>
    <row r="8101" ht="12.75">
      <c r="O8101" s="18"/>
    </row>
    <row r="8102" ht="12.75">
      <c r="O8102" s="18"/>
    </row>
    <row r="8103" ht="12.75">
      <c r="O8103" s="18"/>
    </row>
    <row r="8104" ht="12.75">
      <c r="O8104" s="18"/>
    </row>
    <row r="8105" ht="12.75">
      <c r="O8105" s="18"/>
    </row>
    <row r="8106" ht="12.75">
      <c r="O8106" s="18"/>
    </row>
    <row r="8107" ht="12.75">
      <c r="O8107" s="18"/>
    </row>
    <row r="8108" ht="12.75">
      <c r="O8108" s="18"/>
    </row>
    <row r="8109" ht="12.75">
      <c r="O8109" s="18"/>
    </row>
    <row r="8110" ht="12.75">
      <c r="O8110" s="18"/>
    </row>
    <row r="8111" ht="12.75">
      <c r="O8111" s="18"/>
    </row>
    <row r="8112" ht="12.75">
      <c r="O8112" s="18"/>
    </row>
    <row r="8113" ht="12.75">
      <c r="O8113" s="18"/>
    </row>
    <row r="8114" ht="12.75">
      <c r="O8114" s="18"/>
    </row>
    <row r="8115" ht="12.75">
      <c r="O8115" s="18"/>
    </row>
    <row r="8116" ht="12.75">
      <c r="O8116" s="18"/>
    </row>
    <row r="8117" ht="12.75">
      <c r="O8117" s="18"/>
    </row>
    <row r="8118" ht="12.75">
      <c r="O8118" s="18"/>
    </row>
    <row r="8119" ht="12.75">
      <c r="O8119" s="18"/>
    </row>
    <row r="8120" ht="12.75">
      <c r="O8120" s="18"/>
    </row>
    <row r="8121" ht="12.75">
      <c r="O8121" s="18"/>
    </row>
    <row r="8122" ht="12.75">
      <c r="O8122" s="18"/>
    </row>
    <row r="8123" ht="12.75">
      <c r="O8123" s="18"/>
    </row>
    <row r="8124" ht="12.75">
      <c r="O8124" s="18"/>
    </row>
    <row r="8125" ht="12.75">
      <c r="O8125" s="18"/>
    </row>
    <row r="8126" ht="12.75">
      <c r="O8126" s="18"/>
    </row>
    <row r="8127" ht="12.75">
      <c r="O8127" s="18"/>
    </row>
    <row r="8128" ht="12.75">
      <c r="O8128" s="18"/>
    </row>
    <row r="8129" ht="12.75">
      <c r="O8129" s="18"/>
    </row>
    <row r="8130" ht="12.75">
      <c r="O8130" s="18"/>
    </row>
    <row r="8131" ht="12.75">
      <c r="O8131" s="18"/>
    </row>
    <row r="8132" ht="12.75">
      <c r="O8132" s="18"/>
    </row>
    <row r="8133" ht="12.75">
      <c r="O8133" s="18"/>
    </row>
    <row r="8134" ht="12.75">
      <c r="O8134" s="18"/>
    </row>
    <row r="8135" ht="12.75">
      <c r="O8135" s="18"/>
    </row>
    <row r="8136" ht="12.75">
      <c r="O8136" s="18"/>
    </row>
    <row r="8137" ht="12.75">
      <c r="O8137" s="18"/>
    </row>
    <row r="8138" ht="12.75">
      <c r="O8138" s="18"/>
    </row>
    <row r="8139" ht="12.75">
      <c r="O8139" s="18"/>
    </row>
    <row r="8140" ht="12.75">
      <c r="O8140" s="18"/>
    </row>
    <row r="8141" ht="12.75">
      <c r="O8141" s="18"/>
    </row>
    <row r="8142" ht="12.75">
      <c r="O8142" s="18"/>
    </row>
    <row r="8143" ht="12.75">
      <c r="O8143" s="18"/>
    </row>
    <row r="8144" ht="12.75">
      <c r="O8144" s="18"/>
    </row>
    <row r="8145" ht="12.75">
      <c r="O8145" s="18"/>
    </row>
    <row r="8146" ht="12.75">
      <c r="O8146" s="18"/>
    </row>
    <row r="8147" ht="12.75">
      <c r="O8147" s="18"/>
    </row>
    <row r="8148" ht="12.75">
      <c r="O8148" s="18"/>
    </row>
    <row r="8149" ht="12.75">
      <c r="O8149" s="18"/>
    </row>
    <row r="8150" ht="12.75">
      <c r="O8150" s="18"/>
    </row>
    <row r="8151" ht="12.75">
      <c r="O8151" s="18"/>
    </row>
    <row r="8152" ht="12.75">
      <c r="O8152" s="18"/>
    </row>
    <row r="8153" ht="12.75">
      <c r="O8153" s="18"/>
    </row>
    <row r="8154" ht="12.75">
      <c r="O8154" s="18"/>
    </row>
    <row r="8155" ht="12.75">
      <c r="O8155" s="18"/>
    </row>
    <row r="8156" ht="12.75">
      <c r="O8156" s="18"/>
    </row>
    <row r="8157" ht="12.75">
      <c r="O8157" s="18"/>
    </row>
    <row r="8158" ht="12.75">
      <c r="O8158" s="18"/>
    </row>
    <row r="8159" ht="12.75">
      <c r="O8159" s="18"/>
    </row>
    <row r="8160" ht="12.75">
      <c r="O8160" s="18"/>
    </row>
  </sheetData>
  <sheetProtection/>
  <mergeCells count="18">
    <mergeCell ref="A1:T1"/>
    <mergeCell ref="A3:T3"/>
    <mergeCell ref="A4:T4"/>
    <mergeCell ref="A264:S264"/>
    <mergeCell ref="A68:S68"/>
    <mergeCell ref="A70:S70"/>
    <mergeCell ref="A71:S71"/>
    <mergeCell ref="A201:S201"/>
    <mergeCell ref="A328:S328"/>
    <mergeCell ref="A330:S330"/>
    <mergeCell ref="A331:S331"/>
    <mergeCell ref="A131:S131"/>
    <mergeCell ref="A133:S133"/>
    <mergeCell ref="A134:S134"/>
    <mergeCell ref="A263:S263"/>
    <mergeCell ref="A261:S261"/>
    <mergeCell ref="A198:S198"/>
    <mergeCell ref="A200:S200"/>
  </mergeCells>
  <printOptions/>
  <pageMargins left="0.75" right="0.75" top="0.5" bottom="1" header="0.5" footer="0.5"/>
  <pageSetup horizontalDpi="600" verticalDpi="600" orientation="portrait" r:id="rId1"/>
  <headerFooter alignWithMargins="0">
    <oddFooter xml:space="preserve">&amp;L&amp;"Arial MT,Regular"&amp;8Weber State University&amp;C&amp;"Arial MT,Regular"&amp;8Institutional Research&amp;R&amp;"Arial MT,Regular"&amp;8Page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vstegeman</cp:lastModifiedBy>
  <cp:lastPrinted>2007-07-11T15:01:49Z</cp:lastPrinted>
  <dcterms:created xsi:type="dcterms:W3CDTF">2004-10-05T16:59:44Z</dcterms:created>
  <dcterms:modified xsi:type="dcterms:W3CDTF">2008-02-15T20:15:10Z</dcterms:modified>
  <cp:category/>
  <cp:version/>
  <cp:contentType/>
  <cp:contentStatus/>
</cp:coreProperties>
</file>